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4F2C76C3-DF6F-4BAE-99BF-39D8AB8766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4 1" sheetId="1" r:id="rId1"/>
  </sheets>
  <calcPr calcId="191029"/>
  <extLst>
    <ext uri="GoogleSheetsCustomDataVersion2">
      <go:sheetsCustomData xmlns:go="http://customooxmlschemas.google.com/" r:id="rId5" roundtripDataChecksum="LUZQuLG6uOKamntmhXlHhQD8/PK9Kt0KyeozxmDkLws="/>
    </ext>
  </extLst>
</workbook>
</file>

<file path=xl/calcChain.xml><?xml version="1.0" encoding="utf-8"?>
<calcChain xmlns="http://schemas.openxmlformats.org/spreadsheetml/2006/main">
  <c r="B84" i="1" l="1"/>
  <c r="N82" i="1"/>
  <c r="N56" i="1"/>
  <c r="N55" i="1"/>
  <c r="N54" i="1"/>
  <c r="N53" i="1"/>
  <c r="N52" i="1"/>
  <c r="M51" i="1"/>
  <c r="M84" i="1" s="1"/>
  <c r="L51" i="1"/>
  <c r="L84" i="1" s="1"/>
  <c r="K51" i="1"/>
  <c r="K84" i="1" s="1"/>
  <c r="J51" i="1"/>
  <c r="I51" i="1"/>
  <c r="I84" i="1" s="1"/>
  <c r="G51" i="1"/>
  <c r="G84" i="1" s="1"/>
  <c r="F51" i="1"/>
  <c r="D51" i="1"/>
  <c r="D84" i="1" s="1"/>
  <c r="N36" i="1"/>
  <c r="M35" i="1"/>
  <c r="L35" i="1"/>
  <c r="K35" i="1"/>
  <c r="N35" i="1" s="1"/>
  <c r="J35" i="1"/>
  <c r="I35" i="1"/>
  <c r="H35" i="1"/>
  <c r="H84" i="1" s="1"/>
  <c r="G35" i="1"/>
  <c r="F35" i="1"/>
  <c r="C35" i="1"/>
  <c r="C84" i="1" s="1"/>
  <c r="N34" i="1"/>
  <c r="N33" i="1"/>
  <c r="N32" i="1"/>
  <c r="N31" i="1"/>
  <c r="N30" i="1"/>
  <c r="N29" i="1"/>
  <c r="N28" i="1"/>
  <c r="N27" i="1"/>
  <c r="N26" i="1"/>
  <c r="M25" i="1"/>
  <c r="L25" i="1"/>
  <c r="K25" i="1"/>
  <c r="J25" i="1"/>
  <c r="J84" i="1" s="1"/>
  <c r="I25" i="1"/>
  <c r="H25" i="1"/>
  <c r="G25" i="1"/>
  <c r="F25" i="1"/>
  <c r="F84" i="1" s="1"/>
  <c r="E25" i="1"/>
  <c r="E84" i="1" s="1"/>
  <c r="D25" i="1"/>
  <c r="B25" i="1"/>
  <c r="N24" i="1"/>
  <c r="N23" i="1"/>
  <c r="N22" i="1"/>
  <c r="N21" i="1"/>
  <c r="N20" i="1"/>
  <c r="N19" i="1"/>
  <c r="N18" i="1"/>
  <c r="N17" i="1"/>
  <c r="N16" i="1"/>
  <c r="M15" i="1"/>
  <c r="L15" i="1"/>
  <c r="K15" i="1"/>
  <c r="K9" i="1" s="1"/>
  <c r="J15" i="1"/>
  <c r="J9" i="1" s="1"/>
  <c r="I15" i="1"/>
  <c r="H15" i="1"/>
  <c r="G15" i="1"/>
  <c r="G9" i="1" s="1"/>
  <c r="F15" i="1"/>
  <c r="F9" i="1" s="1"/>
  <c r="E15" i="1"/>
  <c r="D15" i="1"/>
  <c r="C15" i="1"/>
  <c r="B15" i="1"/>
  <c r="N15" i="1" s="1"/>
  <c r="N14" i="1" s="1"/>
  <c r="N13" i="1" s="1"/>
  <c r="N12" i="1" s="1"/>
  <c r="N11" i="1" s="1"/>
  <c r="N10" i="1" s="1"/>
  <c r="M10" i="1"/>
  <c r="L10" i="1"/>
  <c r="K10" i="1"/>
  <c r="J10" i="1"/>
  <c r="I10" i="1"/>
  <c r="H10" i="1"/>
  <c r="G10" i="1"/>
  <c r="F10" i="1"/>
  <c r="E10" i="1"/>
  <c r="C10" i="1"/>
  <c r="C9" i="1" s="1"/>
  <c r="B10" i="1"/>
  <c r="B9" i="1" s="1"/>
  <c r="L9" i="1"/>
  <c r="H9" i="1"/>
  <c r="E9" i="1"/>
  <c r="D9" i="1"/>
  <c r="N84" i="1" l="1"/>
  <c r="N25" i="1"/>
  <c r="M9" i="1"/>
  <c r="N51" i="1"/>
  <c r="I9" i="1"/>
  <c r="N9" i="1" s="1"/>
</calcChain>
</file>

<file path=xl/sharedStrings.xml><?xml version="1.0" encoding="utf-8"?>
<sst xmlns="http://schemas.openxmlformats.org/spreadsheetml/2006/main" count="107" uniqueCount="107">
  <si>
    <t>MINISTERIO DE INDUSTRIA Y COMERCIO Y MIPYMES</t>
  </si>
  <si>
    <t>Instituto Nacional de Proteccion de los Derechos del Consumidor</t>
  </si>
  <si>
    <t>Año 2024</t>
  </si>
  <si>
    <t xml:space="preserve">Ejecución de Gastos y Aplicaciones Financieras </t>
  </si>
  <si>
    <t>en RD$</t>
  </si>
  <si>
    <t>Detalle</t>
  </si>
  <si>
    <t xml:space="preserve">            Enero </t>
  </si>
  <si>
    <t xml:space="preserve">               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</si>
  <si>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</si>
  <si>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</si>
  <si>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</si>
  <si>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</si>
  <si>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</si>
  <si>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</si>
  <si>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</si>
  <si>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</si>
  <si>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</si>
  <si>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</si>
  <si>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 xml:space="preserve">                                                            Total </t>
  </si>
  <si>
    <t>%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</si>
  <si>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</si>
  <si>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</si>
  <si>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</si>
  <si>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</si>
  <si>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</si>
  <si>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</si>
  <si>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</si>
  <si>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</si>
  <si>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</si>
  <si>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</si>
  <si>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</si>
  <si>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</si>
  <si>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</si>
  <si>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</si>
  <si>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</si>
  <si>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</si>
  <si>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</si>
  <si>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</si>
  <si>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</si>
  <si>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</si>
  <si>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</si>
  <si>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</si>
  <si>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</si>
  <si>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</si>
  <si>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</si>
  <si>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</si>
  <si>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</si>
  <si>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</si>
  <si>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</si>
  <si>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</si>
  <si>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</si>
  <si>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</si>
  <si>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</si>
  <si>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</si>
  <si>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r>
      <rPr>
        <sz val="10"/>
        <color theme="1"/>
        <rFont val="Calibri"/>
      </rPr>
      <t xml:space="preserve">     </t>
    </r>
    <r>
      <rPr>
        <b/>
        <sz val="10"/>
        <color theme="1"/>
        <rFont val="Calibri"/>
      </rPr>
      <t xml:space="preserve"> 2.5- TRANSFERENCIAS CORRIENTES</t>
    </r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</si>
  <si>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</si>
  <si>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</si>
  <si>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</si>
  <si>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</si>
  <si>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</si>
  <si>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</si>
  <si>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</si>
  <si>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</si>
  <si>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</si>
  <si>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</si>
  <si>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</si>
  <si>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</si>
  <si>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</si>
  <si>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</si>
  <si>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</si>
  <si>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</si>
  <si>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</si>
  <si>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</si>
  <si>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</si>
  <si>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</si>
  <si>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</si>
  <si>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</si>
  <si>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</si>
  <si>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</si>
  <si>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</si>
  <si>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</si>
  <si>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</si>
  <si>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</si>
  <si>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</si>
  <si>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</si>
  <si>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</si>
  <si>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</si>
  <si>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</si>
  <si>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</si>
  <si>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</si>
  <si>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</si>
  <si>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</si>
  <si>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</si>
  <si>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</si>
  <si>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</si>
  <si>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</si>
  <si>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hasta el [día] de [mes] del [año]</t>
  </si>
  <si>
    <t>Fecha de imputación: hasta el [día] de [mes] del [año]</t>
  </si>
  <si>
    <r>
      <rPr>
        <sz val="10"/>
        <color theme="1"/>
        <rFont val="Arial Narrow"/>
      </rPr>
      <t xml:space="preserve"> </t>
    </r>
    <r>
      <rPr>
        <b/>
        <sz val="10"/>
        <color theme="1"/>
        <rFont val="Arial Narrow"/>
      </rPr>
      <t xml:space="preserve"> Presupuesto Aprobado: </t>
    </r>
    <r>
      <rPr>
        <sz val="10"/>
        <color theme="1"/>
        <rFont val="Arial Narrow"/>
      </rPr>
      <t xml:space="preserve">se refiere al presupuesto aprobado en la Ley de Presupuesto General del Estado. </t>
    </r>
  </si>
  <si>
    <r>
      <rPr>
        <b/>
        <sz val="10"/>
        <color theme="1"/>
        <rFont val="Arial Narrow"/>
      </rPr>
      <t xml:space="preserve">  Presupuesto Modificado:</t>
    </r>
    <r>
      <rPr>
        <sz val="10"/>
        <color theme="1"/>
        <rFont val="Arial Narrow"/>
      </rPr>
      <t xml:space="preserve"> Se refiere al presupuesto aprobado en caso de que el Congreso Nacional apruebe un presupuesto complementario. </t>
    </r>
  </si>
  <si>
    <r>
      <rPr>
        <sz val="10"/>
        <color theme="1"/>
        <rFont val="Arial Narrow"/>
      </rPr>
      <t xml:space="preserve">  </t>
    </r>
    <r>
      <rPr>
        <b/>
        <sz val="10"/>
        <color theme="1"/>
        <rFont val="Arial Narrow"/>
      </rPr>
      <t xml:space="preserve">Total Devengado: </t>
    </r>
    <r>
      <rPr>
        <sz val="10"/>
        <color theme="1"/>
        <rFont val="Arial Narrow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</si>
  <si>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>__________________________</t>
  </si>
  <si>
    <t xml:space="preserve">                     ________________________________</t>
  </si>
  <si>
    <t xml:space="preserve">     Licda. Odaliza Bàez</t>
  </si>
  <si>
    <t xml:space="preserve">  Licda. Katy Tavarez </t>
  </si>
  <si>
    <t xml:space="preserve">     Analista De Presupuesto </t>
  </si>
  <si>
    <t xml:space="preserve">                         Enc. Departamento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</si>
</sst>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0"/>
      <color rgb="FF000000"/>
      <name val="Calibri"/>
    </font>
    <font>
      <sz val="10"/>
      <color theme="1"/>
      <name val="Arial Narrow"/>
    </font>
    <font>
      <sz val="11"/>
      <color theme="1"/>
      <name val="Calibri"/>
      <scheme val="minor"/>
    </font>
    <font>
      <b/>
      <sz val="12"/>
      <color theme="1"/>
      <name val="Calibri"/>
    </font>
    <font>
      <b/>
      <sz val="10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9CC2E5"/>
      </bottom>
      <diagonal/>
    </border>
    <border>
      <left/>
      <right/>
      <top style="thin">
        <color rgb="FF9CC2E5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1" fillId="0" borderId="0" xfId="0" applyNumberFormat="1" applyFont="1"/>
    <xf numFmtId="0" fontId="3" fillId="0" borderId="2" xfId="0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right"/>
    </xf>
    <xf numFmtId="39" fontId="3" fillId="0" borderId="0" xfId="0" applyNumberFormat="1" applyFont="1" applyAlignment="1">
      <alignment horizontal="right" vertical="center" wrapText="1"/>
    </xf>
    <xf numFmtId="39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39" fontId="5" fillId="0" borderId="0" xfId="0" applyNumberFormat="1" applyFont="1" applyAlignment="1">
      <alignment horizontal="right" vertical="center" wrapText="1"/>
    </xf>
    <xf numFmtId="9" fontId="1" fillId="0" borderId="0" xfId="0" applyNumberFormat="1" applyFont="1"/>
    <xf numFmtId="0" fontId="5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right"/>
    </xf>
    <xf numFmtId="43" fontId="6" fillId="0" borderId="0" xfId="0" applyNumberFormat="1" applyFont="1" applyAlignment="1">
      <alignment vertical="center"/>
    </xf>
    <xf numFmtId="43" fontId="4" fillId="0" borderId="0" xfId="0" applyNumberFormat="1" applyFont="1" applyAlignment="1">
      <alignment vertical="center"/>
    </xf>
    <xf numFmtId="43" fontId="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/>
    </xf>
    <xf numFmtId="43" fontId="2" fillId="0" borderId="0" xfId="0" applyNumberFormat="1" applyFont="1"/>
    <xf numFmtId="0" fontId="3" fillId="3" borderId="3" xfId="0" applyFont="1" applyFill="1" applyBorder="1" applyAlignment="1">
      <alignment horizontal="left" vertical="center" wrapText="1"/>
    </xf>
    <xf numFmtId="43" fontId="3" fillId="0" borderId="0" xfId="0" applyNumberFormat="1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43" fontId="3" fillId="2" borderId="3" xfId="0" applyNumberFormat="1" applyFont="1" applyFill="1" applyBorder="1" applyAlignment="1">
      <alignment vertical="center" wrapText="1"/>
    </xf>
    <xf numFmtId="43" fontId="3" fillId="2" borderId="3" xfId="0" applyNumberFormat="1" applyFont="1" applyFill="1" applyBorder="1" applyAlignment="1">
      <alignment horizontal="right" vertical="center" wrapText="1"/>
    </xf>
    <xf numFmtId="43" fontId="2" fillId="2" borderId="1" xfId="0" applyNumberFormat="1" applyFont="1" applyFill="1" applyBorder="1" applyAlignment="1">
      <alignment horizontal="right" vertical="center" wrapText="1"/>
    </xf>
    <xf numFmtId="43" fontId="5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952500</xdr:colOff>
      <xdr:row>0</xdr:row>
      <xdr:rowOff>123825</xdr:rowOff>
    </xdr:from>
    <xdr:ext cx="1628775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3009900</xdr:colOff>
      <xdr:row>0</xdr:row>
      <xdr:rowOff>171450</xdr:rowOff>
    </xdr:from>
    <xdr:ext cx="1238250" cy="1047750"/>
    <xdr:pic>
      <xdr:nvPicPr>
        <xdr:cNvPr id="3" name="image2.png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showGridLines="0" tabSelected="1" workbookViewId="0"/>
  </sheetViews>
  <sheetFormatPr baseColWidth="10" defaultColWidth="14.42578125" defaultRowHeight="15" customHeight="1" x14ac:dyDescent="0.25"/>
  <cols>
    <col min="1" max="1" width="59.7109375" customWidth="1"/>
    <col min="2" max="2" width="19.28515625" customWidth="1"/>
    <col min="3" max="13" width="16.140625" customWidth="1"/>
    <col min="14" max="14" width="17" customWidth="1"/>
    <col min="15" max="15" width="0.5703125" customWidth="1"/>
    <col min="16" max="16" width="14.85546875" customWidth="1"/>
    <col min="17" max="17" width="96.7109375" customWidth="1"/>
    <col min="18" max="18" width="9.140625" customWidth="1"/>
    <col min="19" max="26" width="6" customWidth="1"/>
    <col min="27" max="28" width="7" customWidth="1"/>
  </cols>
  <sheetData>
    <row r="1" spans="1:2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28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28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3"/>
      <c r="Q3" s="4"/>
    </row>
    <row r="4" spans="1:28" x14ac:dyDescent="0.25">
      <c r="A4" s="43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3"/>
      <c r="Q4" s="5"/>
    </row>
    <row r="5" spans="1:28" x14ac:dyDescent="0.25">
      <c r="A5" s="43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3"/>
      <c r="Q5" s="5"/>
    </row>
    <row r="6" spans="1:28" x14ac:dyDescent="0.25">
      <c r="A6" s="43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3"/>
      <c r="Q6" s="5"/>
    </row>
    <row r="7" spans="1:28" x14ac:dyDescent="0.25">
      <c r="A7" s="45" t="s">
        <v>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6"/>
      <c r="Q7" s="5"/>
    </row>
    <row r="8" spans="1:28" ht="25.5" x14ac:dyDescent="0.25">
      <c r="A8" s="7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9" t="s">
        <v>19</v>
      </c>
      <c r="AA8" s="10"/>
      <c r="AB8" s="10"/>
    </row>
    <row r="9" spans="1:28" x14ac:dyDescent="0.25">
      <c r="A9" s="11" t="s">
        <v>20</v>
      </c>
      <c r="B9" s="12">
        <f>B10+B15</f>
        <v>20747410.77</v>
      </c>
      <c r="C9" s="12">
        <f>C10+C15+C35</f>
        <v>22156204.690000001</v>
      </c>
      <c r="D9" s="12">
        <f>D10+D15+D25+D35+D51</f>
        <v>32119262.57</v>
      </c>
      <c r="E9" s="12">
        <f>E10+E15+E25</f>
        <v>37604432.130000003</v>
      </c>
      <c r="F9" s="12">
        <f t="shared" ref="F9:G9" si="0">F10+F15+F25+F35+F51</f>
        <v>24467134.169999998</v>
      </c>
      <c r="G9" s="12">
        <f t="shared" si="0"/>
        <v>23982593.489999998</v>
      </c>
      <c r="H9" s="12">
        <f>H10+H15+H25+H35</f>
        <v>25587576.099999998</v>
      </c>
      <c r="I9" s="12">
        <f t="shared" ref="I9:M9" si="1">I10+I15+I25+I35+I51</f>
        <v>23624491.579999998</v>
      </c>
      <c r="J9" s="12">
        <f t="shared" si="1"/>
        <v>22494489.210000005</v>
      </c>
      <c r="K9" s="12">
        <f t="shared" si="1"/>
        <v>28231999.600000001</v>
      </c>
      <c r="L9" s="12">
        <f t="shared" si="1"/>
        <v>60179492.940000005</v>
      </c>
      <c r="M9" s="12">
        <f t="shared" si="1"/>
        <v>25959802.289999999</v>
      </c>
      <c r="N9" s="13">
        <f>B9+C9+D9+E9+F9+G9+H9+I9+J9+K9+L9+M9</f>
        <v>347154889.54000002</v>
      </c>
      <c r="O9" s="14">
        <v>18.260000000000002</v>
      </c>
      <c r="Q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x14ac:dyDescent="0.25">
      <c r="A10" s="15" t="s">
        <v>21</v>
      </c>
      <c r="B10" s="12">
        <f t="shared" ref="B10:C10" si="2">B11+B12+B13+B14</f>
        <v>19270730.140000001</v>
      </c>
      <c r="C10" s="12">
        <f t="shared" si="2"/>
        <v>19967138.34</v>
      </c>
      <c r="D10" s="12">
        <v>20036105.100000001</v>
      </c>
      <c r="E10" s="12">
        <f>E11+E12+E13+E14</f>
        <v>34057950.670000002</v>
      </c>
      <c r="F10" s="12">
        <f>F11+F12+F14</f>
        <v>20498976.77</v>
      </c>
      <c r="G10" s="12">
        <f t="shared" ref="G10:H10" si="3">G11+G12+G13+G14</f>
        <v>20078901.109999999</v>
      </c>
      <c r="H10" s="12">
        <f t="shared" si="3"/>
        <v>20073707.099999998</v>
      </c>
      <c r="I10" s="12">
        <f t="shared" ref="I10:J10" si="4">I11+I12+I14</f>
        <v>19671738.649999999</v>
      </c>
      <c r="J10" s="12">
        <f t="shared" si="4"/>
        <v>19675602.960000001</v>
      </c>
      <c r="K10" s="12">
        <f t="shared" ref="K10:M10" si="5">K11+K12+K13+K14</f>
        <v>20806923.040000003</v>
      </c>
      <c r="L10" s="12">
        <f t="shared" si="5"/>
        <v>53070215.5</v>
      </c>
      <c r="M10" s="12">
        <f t="shared" si="5"/>
        <v>20199215.039999999</v>
      </c>
      <c r="N10" s="16">
        <f t="shared" ref="N10:N14" si="6">N11+N16+N26+N36+N52+M10</f>
        <v>124923916.66</v>
      </c>
      <c r="O10" s="2">
        <v>20.079999999999998</v>
      </c>
      <c r="P10" s="10"/>
      <c r="Q10" s="10"/>
      <c r="S10" s="17"/>
    </row>
    <row r="11" spans="1:28" x14ac:dyDescent="0.25">
      <c r="A11" s="18" t="s">
        <v>22</v>
      </c>
      <c r="B11" s="19">
        <v>16073639.17</v>
      </c>
      <c r="C11" s="19">
        <v>16820171.66</v>
      </c>
      <c r="D11" s="19">
        <v>16894972.5</v>
      </c>
      <c r="E11" s="19">
        <v>17113836</v>
      </c>
      <c r="F11" s="19">
        <v>16336403.710000001</v>
      </c>
      <c r="G11" s="19">
        <v>16674510.220000001</v>
      </c>
      <c r="H11" s="19">
        <v>16774750.449999999</v>
      </c>
      <c r="I11" s="19">
        <v>16526372.5</v>
      </c>
      <c r="J11" s="19">
        <v>16559619.539999999</v>
      </c>
      <c r="K11" s="19">
        <v>17587907.600000001</v>
      </c>
      <c r="L11" s="19">
        <v>33911297.43</v>
      </c>
      <c r="M11" s="19">
        <v>16787912.109999999</v>
      </c>
      <c r="N11" s="16">
        <f t="shared" si="6"/>
        <v>91099020.980000004</v>
      </c>
      <c r="O11" s="14">
        <v>22.08</v>
      </c>
      <c r="P11" s="10"/>
    </row>
    <row r="12" spans="1:28" x14ac:dyDescent="0.25">
      <c r="A12" s="18" t="s">
        <v>23</v>
      </c>
      <c r="B12" s="19">
        <v>648000</v>
      </c>
      <c r="C12" s="19">
        <v>648000</v>
      </c>
      <c r="D12" s="19">
        <v>660000</v>
      </c>
      <c r="E12" s="19">
        <v>14217982.24</v>
      </c>
      <c r="F12" s="19">
        <v>1693366.66</v>
      </c>
      <c r="G12" s="19">
        <v>682000</v>
      </c>
      <c r="H12" s="19">
        <v>682000</v>
      </c>
      <c r="I12" s="19">
        <v>640000</v>
      </c>
      <c r="J12" s="19">
        <v>619000</v>
      </c>
      <c r="K12" s="19">
        <v>616000</v>
      </c>
      <c r="L12" s="19">
        <v>16457260</v>
      </c>
      <c r="M12" s="19">
        <v>656000</v>
      </c>
      <c r="N12" s="16">
        <f t="shared" si="6"/>
        <v>70066255.5</v>
      </c>
      <c r="O12" s="14">
        <v>6.12</v>
      </c>
      <c r="P12" s="10"/>
    </row>
    <row r="13" spans="1:28" x14ac:dyDescent="0.25">
      <c r="A13" s="18" t="s">
        <v>24</v>
      </c>
      <c r="B13" s="20">
        <v>120000</v>
      </c>
      <c r="C13" s="20">
        <v>0</v>
      </c>
      <c r="D13" s="20">
        <v>0</v>
      </c>
      <c r="E13" s="20">
        <v>240000</v>
      </c>
      <c r="F13" s="20">
        <v>0</v>
      </c>
      <c r="G13" s="20">
        <v>255000</v>
      </c>
      <c r="H13" s="20">
        <v>120000</v>
      </c>
      <c r="I13" s="20">
        <v>0</v>
      </c>
      <c r="J13" s="20">
        <v>0</v>
      </c>
      <c r="K13" s="20">
        <v>90000</v>
      </c>
      <c r="L13" s="20">
        <v>180000</v>
      </c>
      <c r="M13" s="20">
        <v>240000</v>
      </c>
      <c r="N13" s="16">
        <f t="shared" si="6"/>
        <v>62845842.050000004</v>
      </c>
      <c r="O13" s="14">
        <v>0</v>
      </c>
    </row>
    <row r="14" spans="1:28" x14ac:dyDescent="0.25">
      <c r="A14" s="18" t="s">
        <v>25</v>
      </c>
      <c r="B14" s="19">
        <v>2429090.9700000002</v>
      </c>
      <c r="C14" s="19">
        <v>2498966.6800000002</v>
      </c>
      <c r="D14" s="19">
        <v>2481132.6</v>
      </c>
      <c r="E14" s="19">
        <v>2486132.4300000002</v>
      </c>
      <c r="F14" s="19">
        <v>2469206.4</v>
      </c>
      <c r="G14" s="19">
        <v>2467390.89</v>
      </c>
      <c r="H14" s="19">
        <v>2496956.65</v>
      </c>
      <c r="I14" s="19">
        <v>2505366.15</v>
      </c>
      <c r="J14" s="19">
        <v>2496983.42</v>
      </c>
      <c r="K14" s="19">
        <v>2513015.44</v>
      </c>
      <c r="L14" s="19">
        <v>2521658.0699999998</v>
      </c>
      <c r="M14" s="19">
        <v>2515302.9300000002</v>
      </c>
      <c r="N14" s="16">
        <f t="shared" si="6"/>
        <v>60033372.740000002</v>
      </c>
      <c r="O14" s="14">
        <v>23.36</v>
      </c>
    </row>
    <row r="15" spans="1:28" x14ac:dyDescent="0.25">
      <c r="A15" s="15" t="s">
        <v>26</v>
      </c>
      <c r="B15" s="12">
        <f>B16+B18+B20</f>
        <v>1476680.63</v>
      </c>
      <c r="C15" s="12">
        <f>C16+C17+C18+C19+C20+C21</f>
        <v>2089066.3499999999</v>
      </c>
      <c r="D15" s="12">
        <f t="shared" ref="D15:E15" si="7">D16+D17+D18+D19+D20+D21+D22+D23+D24</f>
        <v>8057447.2200000007</v>
      </c>
      <c r="E15" s="12">
        <f t="shared" si="7"/>
        <v>3337805.4299999997</v>
      </c>
      <c r="F15" s="12">
        <f>F16+F17+F18+F20+F21+F22+F23+F24</f>
        <v>3562660.5</v>
      </c>
      <c r="G15" s="12">
        <f>G16+G18+G17+G19+G20+G21+G22+G23+G24</f>
        <v>3331578.34</v>
      </c>
      <c r="H15" s="12">
        <f>+H16+H17+H18+H20+H21+H22+H23+H24</f>
        <v>5292437.01</v>
      </c>
      <c r="I15" s="12">
        <f>I16+I19+I20+I21+I22+I23+I24</f>
        <v>3682057.81</v>
      </c>
      <c r="J15" s="12">
        <f>J16+J17+J18+J19+J20+J22+J23+J24</f>
        <v>2356265.3100000005</v>
      </c>
      <c r="K15" s="12">
        <f>K16+K17+K18+K19+K20+K22+K24+K23</f>
        <v>4703683.49</v>
      </c>
      <c r="L15" s="12">
        <f>L16+L17+L18+L19+L20+L22+L23+L24</f>
        <v>3594862.24</v>
      </c>
      <c r="M15" s="12">
        <f>M16+M17+M18+M19+M20+M21++M22+M23+M24</f>
        <v>5206870.1900000004</v>
      </c>
      <c r="N15" s="13">
        <f t="shared" ref="N15:N21" si="8">B15+C15+D15+E15+F15+G15+H15+I15+J15+K15+L15+M15</f>
        <v>46691414.519999996</v>
      </c>
      <c r="O15" s="14">
        <v>15.83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x14ac:dyDescent="0.25">
      <c r="A16" s="18" t="s">
        <v>27</v>
      </c>
      <c r="B16" s="19">
        <v>850857.21</v>
      </c>
      <c r="C16" s="19">
        <v>844657.5</v>
      </c>
      <c r="D16" s="19">
        <v>849919.21</v>
      </c>
      <c r="E16" s="19">
        <v>788050.27</v>
      </c>
      <c r="F16" s="19">
        <v>927500.19</v>
      </c>
      <c r="G16" s="19">
        <v>978670.06</v>
      </c>
      <c r="H16" s="19">
        <v>873316.3</v>
      </c>
      <c r="I16" s="19">
        <v>905855.43</v>
      </c>
      <c r="J16" s="19">
        <v>900661.41</v>
      </c>
      <c r="K16" s="19">
        <v>885169.87</v>
      </c>
      <c r="L16" s="19">
        <v>1063625.21</v>
      </c>
      <c r="M16" s="19">
        <v>963236.61</v>
      </c>
      <c r="N16" s="16">
        <f t="shared" si="8"/>
        <v>10831519.27</v>
      </c>
      <c r="O16" s="14">
        <v>19.73</v>
      </c>
    </row>
    <row r="17" spans="1:28" x14ac:dyDescent="0.25">
      <c r="A17" s="18" t="s">
        <v>28</v>
      </c>
      <c r="B17" s="20">
        <v>0</v>
      </c>
      <c r="C17" s="20">
        <v>0</v>
      </c>
      <c r="D17" s="20">
        <v>980100</v>
      </c>
      <c r="E17" s="20">
        <v>208980.88</v>
      </c>
      <c r="F17" s="20">
        <v>237888</v>
      </c>
      <c r="G17" s="20">
        <v>161503.98000000001</v>
      </c>
      <c r="H17" s="20">
        <v>439550</v>
      </c>
      <c r="I17" s="20">
        <v>0</v>
      </c>
      <c r="J17" s="20">
        <v>515512.62</v>
      </c>
      <c r="K17" s="20">
        <v>400928.6</v>
      </c>
      <c r="L17" s="20">
        <v>590590</v>
      </c>
      <c r="M17" s="20">
        <v>336905.28</v>
      </c>
      <c r="N17" s="16">
        <f t="shared" si="8"/>
        <v>3871959.3600000003</v>
      </c>
      <c r="O17" s="14">
        <v>7.33</v>
      </c>
    </row>
    <row r="18" spans="1:28" x14ac:dyDescent="0.25">
      <c r="A18" s="18" t="s">
        <v>29</v>
      </c>
      <c r="B18" s="19">
        <v>248402.5</v>
      </c>
      <c r="C18" s="19">
        <v>504559.9</v>
      </c>
      <c r="D18" s="19">
        <v>851484.58</v>
      </c>
      <c r="E18" s="19">
        <v>516547.6</v>
      </c>
      <c r="F18" s="19">
        <v>402281.42</v>
      </c>
      <c r="G18" s="19">
        <v>353190</v>
      </c>
      <c r="H18" s="19">
        <v>1463431.88</v>
      </c>
      <c r="I18" s="19">
        <v>0</v>
      </c>
      <c r="J18" s="19">
        <v>408580</v>
      </c>
      <c r="K18" s="19">
        <v>390975.68</v>
      </c>
      <c r="L18" s="19">
        <v>120799.25</v>
      </c>
      <c r="M18" s="19">
        <v>392736.3</v>
      </c>
      <c r="N18" s="16">
        <f t="shared" si="8"/>
        <v>5652989.1099999994</v>
      </c>
      <c r="O18" s="14">
        <v>32.880000000000003</v>
      </c>
    </row>
    <row r="19" spans="1:28" x14ac:dyDescent="0.25">
      <c r="A19" s="18" t="s">
        <v>30</v>
      </c>
      <c r="B19" s="20">
        <v>0</v>
      </c>
      <c r="C19" s="20">
        <v>227426</v>
      </c>
      <c r="D19" s="20">
        <v>1047188.35</v>
      </c>
      <c r="E19" s="20">
        <v>38275</v>
      </c>
      <c r="F19" s="20">
        <v>0</v>
      </c>
      <c r="G19" s="20">
        <v>132213.17000000001</v>
      </c>
      <c r="H19" s="20">
        <v>0</v>
      </c>
      <c r="I19" s="20">
        <v>447838.51</v>
      </c>
      <c r="J19" s="20">
        <v>6060</v>
      </c>
      <c r="K19" s="20">
        <v>92231.69</v>
      </c>
      <c r="L19" s="20">
        <v>104187.46</v>
      </c>
      <c r="M19" s="20">
        <v>65275</v>
      </c>
      <c r="N19" s="16">
        <f t="shared" si="8"/>
        <v>2160695.1799999997</v>
      </c>
      <c r="O19" s="14">
        <v>0</v>
      </c>
    </row>
    <row r="20" spans="1:28" x14ac:dyDescent="0.25">
      <c r="A20" s="18" t="s">
        <v>31</v>
      </c>
      <c r="B20" s="19">
        <v>377420.92</v>
      </c>
      <c r="C20" s="19">
        <v>360000</v>
      </c>
      <c r="D20" s="19">
        <v>2639840.5</v>
      </c>
      <c r="E20" s="19">
        <v>879191.5</v>
      </c>
      <c r="F20" s="19">
        <v>113280</v>
      </c>
      <c r="G20" s="19">
        <v>1017074</v>
      </c>
      <c r="H20" s="19">
        <v>1342581.65</v>
      </c>
      <c r="I20" s="19">
        <v>632622.5</v>
      </c>
      <c r="J20" s="19">
        <v>295000</v>
      </c>
      <c r="K20" s="19">
        <v>1231512</v>
      </c>
      <c r="L20" s="19">
        <v>860650.84</v>
      </c>
      <c r="M20" s="19">
        <v>858281.15</v>
      </c>
      <c r="N20" s="16">
        <f t="shared" si="8"/>
        <v>10607455.060000001</v>
      </c>
      <c r="O20" s="14">
        <v>20.58</v>
      </c>
    </row>
    <row r="21" spans="1:28" ht="15.75" customHeight="1" x14ac:dyDescent="0.25">
      <c r="A21" s="18" t="s">
        <v>32</v>
      </c>
      <c r="B21" s="20">
        <v>0</v>
      </c>
      <c r="C21" s="20">
        <v>152422.95000000001</v>
      </c>
      <c r="D21" s="20">
        <v>382581.7</v>
      </c>
      <c r="E21" s="20">
        <v>439359.22</v>
      </c>
      <c r="F21" s="20">
        <v>439359.22</v>
      </c>
      <c r="G21" s="20">
        <v>286936.27</v>
      </c>
      <c r="H21" s="20">
        <v>557320.4</v>
      </c>
      <c r="I21" s="20">
        <v>286936.27</v>
      </c>
      <c r="J21" s="20">
        <v>0</v>
      </c>
      <c r="K21" s="20">
        <v>0</v>
      </c>
      <c r="L21" s="20">
        <v>0</v>
      </c>
      <c r="M21" s="20">
        <v>594574.73</v>
      </c>
      <c r="N21" s="16">
        <f t="shared" si="8"/>
        <v>3139490.76</v>
      </c>
      <c r="O21" s="14">
        <v>10.14</v>
      </c>
    </row>
    <row r="22" spans="1:28" ht="15.75" customHeight="1" x14ac:dyDescent="0.25">
      <c r="A22" s="18" t="s">
        <v>33</v>
      </c>
      <c r="B22" s="20">
        <v>0</v>
      </c>
      <c r="C22" s="20">
        <v>0</v>
      </c>
      <c r="D22" s="20">
        <v>200732.86</v>
      </c>
      <c r="E22" s="20">
        <v>325399.28999999998</v>
      </c>
      <c r="F22" s="20">
        <v>66080</v>
      </c>
      <c r="G22" s="20">
        <v>91884.53</v>
      </c>
      <c r="H22" s="20">
        <v>188427.78</v>
      </c>
      <c r="I22" s="20">
        <v>407977.98</v>
      </c>
      <c r="J22" s="20">
        <v>184405.2</v>
      </c>
      <c r="K22" s="20">
        <v>95695.65</v>
      </c>
      <c r="L22" s="20">
        <v>215870</v>
      </c>
      <c r="M22" s="20">
        <v>309709.08</v>
      </c>
      <c r="N22" s="13">
        <f t="shared" ref="N22:N31" si="9">B22+D22+E22+F22+G22+H22+I22+J22+K22+L22+M22</f>
        <v>2086182.3699999999</v>
      </c>
      <c r="O22" s="14">
        <v>4.33</v>
      </c>
    </row>
    <row r="23" spans="1:28" ht="15.75" customHeight="1" x14ac:dyDescent="0.25">
      <c r="A23" s="18" t="s">
        <v>34</v>
      </c>
      <c r="B23" s="20">
        <v>0</v>
      </c>
      <c r="C23" s="20">
        <v>0</v>
      </c>
      <c r="D23" s="20">
        <v>393929.88</v>
      </c>
      <c r="E23" s="20">
        <v>78759.16</v>
      </c>
      <c r="F23" s="20">
        <v>374112.6</v>
      </c>
      <c r="G23" s="20">
        <v>37604.14</v>
      </c>
      <c r="H23" s="20">
        <v>197650</v>
      </c>
      <c r="I23" s="20">
        <v>657188.96</v>
      </c>
      <c r="J23" s="20">
        <v>847.72</v>
      </c>
      <c r="K23" s="20">
        <v>958235.48</v>
      </c>
      <c r="L23" s="20">
        <v>427400.28</v>
      </c>
      <c r="M23" s="20">
        <v>1453730.74</v>
      </c>
      <c r="N23" s="16">
        <f t="shared" si="9"/>
        <v>4579458.96</v>
      </c>
      <c r="O23" s="14">
        <v>5.85</v>
      </c>
    </row>
    <row r="24" spans="1:28" ht="15.75" customHeight="1" x14ac:dyDescent="0.25">
      <c r="A24" s="18" t="s">
        <v>35</v>
      </c>
      <c r="B24" s="20">
        <v>0</v>
      </c>
      <c r="C24" s="20">
        <v>0</v>
      </c>
      <c r="D24" s="20">
        <v>711670.14</v>
      </c>
      <c r="E24" s="20">
        <v>63242.51</v>
      </c>
      <c r="F24" s="20">
        <v>1002159.07</v>
      </c>
      <c r="G24" s="20">
        <v>272502.19</v>
      </c>
      <c r="H24" s="20">
        <v>230159</v>
      </c>
      <c r="I24" s="20">
        <v>343638.16</v>
      </c>
      <c r="J24" s="20">
        <v>45198.36</v>
      </c>
      <c r="K24" s="20">
        <v>648934.52</v>
      </c>
      <c r="L24" s="20">
        <v>211739.2</v>
      </c>
      <c r="M24" s="20">
        <v>232421.3</v>
      </c>
      <c r="N24" s="16">
        <f t="shared" si="9"/>
        <v>3761664.45</v>
      </c>
      <c r="O24" s="14">
        <v>9.1</v>
      </c>
    </row>
    <row r="25" spans="1:28" ht="15.75" customHeight="1" x14ac:dyDescent="0.25">
      <c r="A25" s="15" t="s">
        <v>36</v>
      </c>
      <c r="B25" s="21">
        <f>SUM(B26:B34)</f>
        <v>0</v>
      </c>
      <c r="C25" s="21"/>
      <c r="D25" s="21">
        <f>D26+D27+D28+D32+D34</f>
        <v>3933778.62</v>
      </c>
      <c r="E25" s="21">
        <f>E26+E27+E28+E30+E31+E32+E34</f>
        <v>208676.03</v>
      </c>
      <c r="F25" s="21">
        <f>F26+F28+F34</f>
        <v>237841.74</v>
      </c>
      <c r="G25" s="21">
        <f>G26+G27+G28+G29+G30+G31+G34</f>
        <v>349044.32</v>
      </c>
      <c r="H25" s="21">
        <f>H26+H34</f>
        <v>121431.99</v>
      </c>
      <c r="I25" s="21">
        <f>I26+I28+I29+I30+I31+I32+I34</f>
        <v>144098.36999999997</v>
      </c>
      <c r="J25" s="21">
        <f>J26+J28+J29+J30+J31+J34</f>
        <v>210665.02</v>
      </c>
      <c r="K25" s="21">
        <f>K26+K27+K28+K29+K31+K30+K34</f>
        <v>1650559.92</v>
      </c>
      <c r="L25" s="21">
        <f>L26+L28+L29+L30+L31+L34</f>
        <v>3461415.14</v>
      </c>
      <c r="M25" s="21">
        <f>M26+M27+M31+M28+M29+M30+M34</f>
        <v>307167.06</v>
      </c>
      <c r="N25" s="13">
        <f t="shared" si="9"/>
        <v>10624678.210000001</v>
      </c>
      <c r="O25" s="14">
        <v>13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 x14ac:dyDescent="0.25">
      <c r="A26" s="18" t="s">
        <v>37</v>
      </c>
      <c r="B26" s="20">
        <v>0</v>
      </c>
      <c r="C26" s="20">
        <v>0</v>
      </c>
      <c r="D26" s="20">
        <v>171292.08</v>
      </c>
      <c r="E26" s="20">
        <v>5907</v>
      </c>
      <c r="F26" s="20">
        <v>40002</v>
      </c>
      <c r="G26" s="20">
        <v>19608.099999999999</v>
      </c>
      <c r="H26" s="20">
        <v>54926</v>
      </c>
      <c r="I26" s="20">
        <v>19226.95</v>
      </c>
      <c r="J26" s="20">
        <v>155214.59</v>
      </c>
      <c r="K26" s="20">
        <v>30280</v>
      </c>
      <c r="L26" s="20">
        <v>21089.9</v>
      </c>
      <c r="M26" s="20">
        <v>11392</v>
      </c>
      <c r="N26" s="16">
        <f t="shared" si="9"/>
        <v>528938.62</v>
      </c>
      <c r="O26" s="14">
        <v>19.75</v>
      </c>
    </row>
    <row r="27" spans="1:28" ht="15.75" customHeight="1" x14ac:dyDescent="0.25">
      <c r="A27" s="18" t="s">
        <v>38</v>
      </c>
      <c r="B27" s="20">
        <v>0</v>
      </c>
      <c r="C27" s="20">
        <v>0</v>
      </c>
      <c r="D27" s="20">
        <v>78588</v>
      </c>
      <c r="E27" s="20">
        <v>399.01</v>
      </c>
      <c r="F27" s="20">
        <v>0</v>
      </c>
      <c r="G27" s="20">
        <v>795</v>
      </c>
      <c r="H27" s="20">
        <v>0</v>
      </c>
      <c r="I27" s="20">
        <v>0</v>
      </c>
      <c r="J27" s="20">
        <v>0</v>
      </c>
      <c r="K27" s="20">
        <v>122130</v>
      </c>
      <c r="L27" s="20">
        <v>0</v>
      </c>
      <c r="M27" s="20">
        <v>170982</v>
      </c>
      <c r="N27" s="16">
        <f t="shared" si="9"/>
        <v>372894.01</v>
      </c>
      <c r="O27" s="14">
        <v>0</v>
      </c>
    </row>
    <row r="28" spans="1:28" ht="15.75" customHeight="1" x14ac:dyDescent="0.25">
      <c r="A28" s="18" t="s">
        <v>39</v>
      </c>
      <c r="B28" s="20">
        <v>0</v>
      </c>
      <c r="C28" s="20">
        <v>0</v>
      </c>
      <c r="D28" s="20">
        <v>4130</v>
      </c>
      <c r="E28" s="20">
        <v>1816</v>
      </c>
      <c r="F28" s="20">
        <v>148279.74</v>
      </c>
      <c r="G28" s="20">
        <v>45</v>
      </c>
      <c r="H28" s="20">
        <v>0</v>
      </c>
      <c r="I28" s="20">
        <v>61385</v>
      </c>
      <c r="J28" s="20">
        <v>1192</v>
      </c>
      <c r="K28" s="20">
        <v>428408.8</v>
      </c>
      <c r="L28" s="20">
        <v>255097</v>
      </c>
      <c r="M28" s="20">
        <v>11070.8</v>
      </c>
      <c r="N28" s="16">
        <f t="shared" si="9"/>
        <v>911424.34000000008</v>
      </c>
      <c r="O28" s="14">
        <v>11.25</v>
      </c>
    </row>
    <row r="29" spans="1:28" ht="15.75" customHeight="1" x14ac:dyDescent="0.25">
      <c r="A29" s="18" t="s">
        <v>40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3821.38</v>
      </c>
      <c r="H29" s="20">
        <v>0</v>
      </c>
      <c r="I29" s="20">
        <v>1212.01</v>
      </c>
      <c r="J29" s="20">
        <v>2071.7800000000002</v>
      </c>
      <c r="K29" s="20">
        <v>399411.12</v>
      </c>
      <c r="L29" s="20">
        <v>4743.8500000000004</v>
      </c>
      <c r="M29" s="20">
        <v>513.99</v>
      </c>
      <c r="N29" s="16">
        <f t="shared" si="9"/>
        <v>411774.12999999995</v>
      </c>
      <c r="O29" s="14">
        <v>0</v>
      </c>
    </row>
    <row r="30" spans="1:28" ht="15.75" customHeight="1" x14ac:dyDescent="0.25">
      <c r="A30" s="18" t="s">
        <v>41</v>
      </c>
      <c r="B30" s="20">
        <v>0</v>
      </c>
      <c r="C30" s="20">
        <v>0</v>
      </c>
      <c r="D30" s="20">
        <v>0</v>
      </c>
      <c r="E30" s="20">
        <v>445</v>
      </c>
      <c r="F30" s="20">
        <v>0</v>
      </c>
      <c r="G30" s="20">
        <v>4766.3900000000003</v>
      </c>
      <c r="H30" s="20">
        <v>0</v>
      </c>
      <c r="I30" s="20">
        <v>24024.65</v>
      </c>
      <c r="J30" s="20">
        <v>7202.79</v>
      </c>
      <c r="K30" s="20">
        <v>708</v>
      </c>
      <c r="L30" s="20">
        <v>13608.78</v>
      </c>
      <c r="M30" s="20">
        <v>2074.98</v>
      </c>
      <c r="N30" s="16">
        <f t="shared" si="9"/>
        <v>52830.590000000004</v>
      </c>
      <c r="O30" s="14">
        <v>30.21</v>
      </c>
    </row>
    <row r="31" spans="1:28" ht="15.75" customHeight="1" x14ac:dyDescent="0.25">
      <c r="A31" s="18" t="s">
        <v>42</v>
      </c>
      <c r="B31" s="20">
        <v>0</v>
      </c>
      <c r="C31" s="20">
        <v>0</v>
      </c>
      <c r="D31" s="20">
        <v>0</v>
      </c>
      <c r="E31" s="20">
        <v>5472.44</v>
      </c>
      <c r="F31" s="20">
        <v>0</v>
      </c>
      <c r="G31" s="20">
        <v>188422.29</v>
      </c>
      <c r="H31" s="20">
        <v>0</v>
      </c>
      <c r="I31" s="20">
        <v>29511.360000000001</v>
      </c>
      <c r="J31" s="20">
        <v>18074.990000000002</v>
      </c>
      <c r="K31" s="20">
        <v>8496</v>
      </c>
      <c r="L31" s="20">
        <v>3018866.64</v>
      </c>
      <c r="M31" s="20">
        <v>92779.199999999997</v>
      </c>
      <c r="N31" s="16">
        <f t="shared" si="9"/>
        <v>3361622.9200000004</v>
      </c>
      <c r="O31" s="14">
        <v>53.34</v>
      </c>
    </row>
    <row r="32" spans="1:28" ht="14.25" customHeight="1" x14ac:dyDescent="0.25">
      <c r="A32" s="18" t="s">
        <v>43</v>
      </c>
      <c r="B32" s="20">
        <v>0</v>
      </c>
      <c r="C32" s="20">
        <v>0</v>
      </c>
      <c r="D32" s="20">
        <v>2900000</v>
      </c>
      <c r="E32" s="20">
        <v>40903.74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/>
      <c r="M32" s="20">
        <v>0</v>
      </c>
      <c r="N32" s="16">
        <f>E32+G32+I32+J32+D32</f>
        <v>2940903.74</v>
      </c>
      <c r="O32" s="14">
        <v>3.61</v>
      </c>
      <c r="P32" s="22"/>
    </row>
    <row r="33" spans="1:28" ht="15.75" customHeight="1" x14ac:dyDescent="0.25">
      <c r="A33" s="18" t="s">
        <v>44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/>
      <c r="M33" s="20"/>
      <c r="N33" s="16">
        <f>E33+G33+I33+J33</f>
        <v>0</v>
      </c>
      <c r="O33" s="14">
        <v>0</v>
      </c>
    </row>
    <row r="34" spans="1:28" ht="15.75" customHeight="1" x14ac:dyDescent="0.25">
      <c r="A34" s="18" t="s">
        <v>45</v>
      </c>
      <c r="B34" s="20">
        <v>0</v>
      </c>
      <c r="C34" s="20">
        <v>0</v>
      </c>
      <c r="D34" s="20">
        <v>779768.54</v>
      </c>
      <c r="E34" s="20">
        <v>153732.84</v>
      </c>
      <c r="F34" s="20">
        <v>49560</v>
      </c>
      <c r="G34" s="20">
        <v>131586.16</v>
      </c>
      <c r="H34" s="20">
        <v>66505.990000000005</v>
      </c>
      <c r="I34" s="20">
        <v>8738.4</v>
      </c>
      <c r="J34" s="20">
        <v>26908.87</v>
      </c>
      <c r="K34" s="20">
        <v>661126</v>
      </c>
      <c r="L34" s="20">
        <v>148008.97</v>
      </c>
      <c r="M34" s="20">
        <v>18354.09</v>
      </c>
      <c r="N34" s="16">
        <f>E34+G34+I34+J34+K34+L34</f>
        <v>1130101.24</v>
      </c>
      <c r="O34" s="14">
        <v>5.93</v>
      </c>
    </row>
    <row r="35" spans="1:28" ht="15.75" customHeight="1" x14ac:dyDescent="0.25">
      <c r="A35" s="15" t="s">
        <v>46</v>
      </c>
      <c r="B35" s="20">
        <v>0</v>
      </c>
      <c r="C35" s="21">
        <f>C36</f>
        <v>100000</v>
      </c>
      <c r="D35" s="21"/>
      <c r="E35" s="21">
        <v>0</v>
      </c>
      <c r="F35" s="21">
        <f t="shared" ref="F35:M35" si="10">F36</f>
        <v>150000</v>
      </c>
      <c r="G35" s="21">
        <f t="shared" si="10"/>
        <v>140000</v>
      </c>
      <c r="H35" s="21">
        <f t="shared" si="10"/>
        <v>100000</v>
      </c>
      <c r="I35" s="21">
        <f t="shared" si="10"/>
        <v>110000</v>
      </c>
      <c r="J35" s="21">
        <f t="shared" si="10"/>
        <v>100000</v>
      </c>
      <c r="K35" s="21">
        <f t="shared" si="10"/>
        <v>140000</v>
      </c>
      <c r="L35" s="21">
        <f t="shared" si="10"/>
        <v>20000</v>
      </c>
      <c r="M35" s="21">
        <f t="shared" si="10"/>
        <v>220000</v>
      </c>
      <c r="N35" s="13">
        <f t="shared" ref="N35:N36" si="11">L35+K35+J35+I35+H35+G35+F35+C35+M35</f>
        <v>1080000</v>
      </c>
      <c r="O35" s="14">
        <v>8.5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customHeight="1" x14ac:dyDescent="0.25">
      <c r="A36" s="18" t="s">
        <v>47</v>
      </c>
      <c r="B36" s="20">
        <v>0</v>
      </c>
      <c r="C36" s="20">
        <v>100000</v>
      </c>
      <c r="D36" s="20"/>
      <c r="E36" s="20">
        <v>0</v>
      </c>
      <c r="F36" s="20">
        <v>150000</v>
      </c>
      <c r="G36" s="20">
        <v>140000</v>
      </c>
      <c r="H36" s="20">
        <v>100000</v>
      </c>
      <c r="I36" s="20">
        <v>110000</v>
      </c>
      <c r="J36" s="20">
        <v>100000</v>
      </c>
      <c r="K36" s="20">
        <v>140000</v>
      </c>
      <c r="L36" s="20">
        <v>20000</v>
      </c>
      <c r="M36" s="20">
        <v>220000</v>
      </c>
      <c r="N36" s="16">
        <f t="shared" si="11"/>
        <v>1080000</v>
      </c>
      <c r="O36" s="14">
        <v>9.6199999999999992</v>
      </c>
    </row>
    <row r="37" spans="1:28" ht="15.75" customHeight="1" x14ac:dyDescent="0.25">
      <c r="A37" s="18" t="s">
        <v>48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3">
        <v>0</v>
      </c>
      <c r="O37" s="14">
        <v>0</v>
      </c>
    </row>
    <row r="38" spans="1:28" ht="15.75" customHeight="1" x14ac:dyDescent="0.25">
      <c r="A38" s="18" t="s">
        <v>49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3">
        <v>0</v>
      </c>
      <c r="O38" s="14">
        <v>0</v>
      </c>
    </row>
    <row r="39" spans="1:28" ht="15.75" customHeight="1" x14ac:dyDescent="0.25">
      <c r="A39" s="18" t="s">
        <v>50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3">
        <v>0</v>
      </c>
      <c r="O39" s="14">
        <v>0</v>
      </c>
    </row>
    <row r="40" spans="1:28" ht="15.75" customHeight="1" x14ac:dyDescent="0.25">
      <c r="A40" s="18" t="s">
        <v>51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3">
        <v>0</v>
      </c>
      <c r="O40" s="14">
        <v>0</v>
      </c>
    </row>
    <row r="41" spans="1:28" ht="15.75" customHeight="1" x14ac:dyDescent="0.25">
      <c r="A41" s="18" t="s">
        <v>52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13">
        <v>0</v>
      </c>
      <c r="O41" s="14">
        <v>0</v>
      </c>
    </row>
    <row r="42" spans="1:28" ht="15.75" customHeight="1" x14ac:dyDescent="0.25">
      <c r="A42" s="18" t="s">
        <v>53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3">
        <v>0</v>
      </c>
      <c r="O42" s="14">
        <v>0</v>
      </c>
    </row>
    <row r="43" spans="1:28" ht="15.75" customHeight="1" x14ac:dyDescent="0.25">
      <c r="A43" s="23" t="s">
        <v>54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13">
        <v>0</v>
      </c>
      <c r="O43" s="14">
        <v>0</v>
      </c>
    </row>
    <row r="44" spans="1:28" ht="15.75" customHeight="1" x14ac:dyDescent="0.25">
      <c r="A44" s="18" t="s">
        <v>55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3">
        <v>0</v>
      </c>
      <c r="O44" s="14">
        <v>0</v>
      </c>
    </row>
    <row r="45" spans="1:28" ht="15.75" customHeight="1" x14ac:dyDescent="0.25">
      <c r="A45" s="18" t="s">
        <v>56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3">
        <v>0</v>
      </c>
      <c r="O45" s="14">
        <v>0</v>
      </c>
    </row>
    <row r="46" spans="1:28" ht="15.75" customHeight="1" x14ac:dyDescent="0.25">
      <c r="A46" s="18" t="s">
        <v>57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3">
        <v>0</v>
      </c>
      <c r="O46" s="14">
        <v>0</v>
      </c>
    </row>
    <row r="47" spans="1:28" ht="15.75" customHeight="1" x14ac:dyDescent="0.25">
      <c r="A47" s="18" t="s">
        <v>58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3">
        <v>0</v>
      </c>
      <c r="O47" s="14">
        <v>0</v>
      </c>
    </row>
    <row r="48" spans="1:28" ht="15.75" customHeight="1" x14ac:dyDescent="0.25">
      <c r="A48" s="18" t="s">
        <v>59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3">
        <v>0</v>
      </c>
      <c r="O48" s="14">
        <v>0</v>
      </c>
    </row>
    <row r="49" spans="1:15" ht="15.75" customHeight="1" x14ac:dyDescent="0.25">
      <c r="A49" s="18" t="s">
        <v>60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3">
        <v>0</v>
      </c>
      <c r="O49" s="14">
        <v>0</v>
      </c>
    </row>
    <row r="50" spans="1:15" ht="15.75" customHeight="1" x14ac:dyDescent="0.25">
      <c r="A50" s="18" t="s">
        <v>61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3">
        <v>0</v>
      </c>
      <c r="O50" s="14">
        <v>0</v>
      </c>
    </row>
    <row r="51" spans="1:15" ht="15.75" customHeight="1" x14ac:dyDescent="0.25">
      <c r="A51" s="15" t="s">
        <v>62</v>
      </c>
      <c r="B51" s="21">
        <v>0</v>
      </c>
      <c r="C51" s="21">
        <v>0</v>
      </c>
      <c r="D51" s="21">
        <f>D52+D56</f>
        <v>91931.63</v>
      </c>
      <c r="E51" s="21">
        <v>0</v>
      </c>
      <c r="F51" s="21">
        <f>F52</f>
        <v>17655.16</v>
      </c>
      <c r="G51" s="21">
        <f>G52+G56</f>
        <v>83069.72</v>
      </c>
      <c r="H51" s="21">
        <v>0</v>
      </c>
      <c r="I51" s="21">
        <f>I52+I56</f>
        <v>16596.75</v>
      </c>
      <c r="J51" s="21">
        <f>J52</f>
        <v>151955.92000000001</v>
      </c>
      <c r="K51" s="21">
        <f>K52+K56</f>
        <v>930833.15</v>
      </c>
      <c r="L51" s="21">
        <f t="shared" ref="L51:M51" si="12">L56</f>
        <v>33000.06</v>
      </c>
      <c r="M51" s="21">
        <f t="shared" si="12"/>
        <v>26550</v>
      </c>
      <c r="N51" s="13">
        <f>0+D51+F51+G51+I51+J51+K51+L51+M51</f>
        <v>1351592.3900000001</v>
      </c>
      <c r="O51" s="14">
        <v>1.1100000000000001</v>
      </c>
    </row>
    <row r="52" spans="1:15" ht="15.75" customHeight="1" x14ac:dyDescent="0.25">
      <c r="A52" s="18" t="s">
        <v>63</v>
      </c>
      <c r="B52" s="20">
        <v>0</v>
      </c>
      <c r="C52" s="20">
        <v>0</v>
      </c>
      <c r="D52" s="20">
        <v>53233.53</v>
      </c>
      <c r="E52" s="20">
        <v>0</v>
      </c>
      <c r="F52" s="20">
        <v>17655.16</v>
      </c>
      <c r="G52" s="20">
        <v>39995</v>
      </c>
      <c r="H52" s="20">
        <v>0</v>
      </c>
      <c r="I52" s="20">
        <v>13749.99</v>
      </c>
      <c r="J52" s="20">
        <v>151955.92000000001</v>
      </c>
      <c r="K52" s="20">
        <v>908633.15</v>
      </c>
      <c r="L52" s="20">
        <v>0</v>
      </c>
      <c r="M52" s="20">
        <v>0</v>
      </c>
      <c r="N52" s="16">
        <f>0+D52+F52+G52+I52+J52+K52</f>
        <v>1185222.75</v>
      </c>
      <c r="O52" s="14">
        <v>8.52</v>
      </c>
    </row>
    <row r="53" spans="1:15" ht="15.75" customHeight="1" x14ac:dyDescent="0.25">
      <c r="A53" s="18" t="s">
        <v>64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/>
      <c r="I53" s="20"/>
      <c r="J53" s="20"/>
      <c r="K53" s="20"/>
      <c r="L53" s="20">
        <v>0</v>
      </c>
      <c r="M53" s="20">
        <v>0</v>
      </c>
      <c r="N53" s="16">
        <f t="shared" ref="N53:N55" si="13">0+D53+F53+G53+I53+J53</f>
        <v>0</v>
      </c>
      <c r="O53" s="14">
        <v>0</v>
      </c>
    </row>
    <row r="54" spans="1:15" ht="15.75" customHeight="1" x14ac:dyDescent="0.25">
      <c r="A54" s="18" t="s">
        <v>65</v>
      </c>
      <c r="B54" s="20">
        <v>0</v>
      </c>
      <c r="C54" s="20">
        <v>0</v>
      </c>
      <c r="D54" s="20"/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6">
        <f t="shared" si="13"/>
        <v>0</v>
      </c>
      <c r="O54" s="14">
        <v>0</v>
      </c>
    </row>
    <row r="55" spans="1:15" ht="15.75" customHeight="1" x14ac:dyDescent="0.25">
      <c r="A55" s="18" t="s">
        <v>66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/>
      <c r="N55" s="13">
        <f t="shared" si="13"/>
        <v>0</v>
      </c>
      <c r="O55" s="14">
        <v>0</v>
      </c>
    </row>
    <row r="56" spans="1:15" ht="15.75" customHeight="1" x14ac:dyDescent="0.25">
      <c r="A56" s="18" t="s">
        <v>67</v>
      </c>
      <c r="B56" s="20">
        <v>0</v>
      </c>
      <c r="C56" s="20">
        <v>0</v>
      </c>
      <c r="D56" s="20">
        <v>38698.1</v>
      </c>
      <c r="E56" s="20">
        <v>0</v>
      </c>
      <c r="F56" s="20">
        <v>0</v>
      </c>
      <c r="G56" s="20">
        <v>43074.720000000001</v>
      </c>
      <c r="H56" s="20">
        <v>0</v>
      </c>
      <c r="I56" s="20">
        <v>2846.76</v>
      </c>
      <c r="J56" s="20">
        <v>0</v>
      </c>
      <c r="K56" s="20">
        <v>22200</v>
      </c>
      <c r="L56" s="20">
        <v>33000.06</v>
      </c>
      <c r="M56" s="20">
        <v>26550</v>
      </c>
      <c r="N56" s="13">
        <f>0+D56+F56+G56+I56+J56+K56+L56+M56</f>
        <v>166369.64000000001</v>
      </c>
      <c r="O56" s="14">
        <v>100</v>
      </c>
    </row>
    <row r="57" spans="1:15" ht="15.75" customHeight="1" x14ac:dyDescent="0.25">
      <c r="A57" s="18" t="s">
        <v>68</v>
      </c>
      <c r="B57" s="20">
        <v>0</v>
      </c>
      <c r="C57" s="20">
        <v>0</v>
      </c>
      <c r="D57" s="20"/>
      <c r="E57" s="20">
        <v>0</v>
      </c>
      <c r="F57" s="20">
        <v>0</v>
      </c>
      <c r="G57" s="20"/>
      <c r="H57" s="20">
        <v>0</v>
      </c>
      <c r="I57" s="20"/>
      <c r="J57" s="20">
        <v>0</v>
      </c>
      <c r="K57" s="20">
        <v>0</v>
      </c>
      <c r="L57" s="20">
        <v>0</v>
      </c>
      <c r="M57" s="20">
        <v>0</v>
      </c>
      <c r="N57" s="16">
        <v>0</v>
      </c>
      <c r="O57" s="14">
        <v>0</v>
      </c>
    </row>
    <row r="58" spans="1:15" ht="15.75" customHeight="1" x14ac:dyDescent="0.25">
      <c r="A58" s="18" t="s">
        <v>69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6">
        <v>0</v>
      </c>
      <c r="O58" s="14">
        <v>0</v>
      </c>
    </row>
    <row r="59" spans="1:15" ht="15.75" customHeight="1" x14ac:dyDescent="0.25">
      <c r="A59" s="18" t="s">
        <v>70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6">
        <v>0</v>
      </c>
      <c r="O59" s="14">
        <v>0</v>
      </c>
    </row>
    <row r="60" spans="1:15" ht="27.75" customHeight="1" x14ac:dyDescent="0.25">
      <c r="A60" s="18" t="s">
        <v>71</v>
      </c>
      <c r="B60" s="20">
        <v>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6">
        <v>0</v>
      </c>
      <c r="O60" s="14">
        <v>0</v>
      </c>
    </row>
    <row r="61" spans="1:15" ht="15.75" customHeight="1" x14ac:dyDescent="0.25">
      <c r="A61" s="15" t="s">
        <v>72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16">
        <v>0</v>
      </c>
      <c r="O61" s="14">
        <v>0</v>
      </c>
    </row>
    <row r="62" spans="1:15" ht="15.75" customHeight="1" x14ac:dyDescent="0.25">
      <c r="A62" s="18" t="s">
        <v>73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6">
        <v>0</v>
      </c>
      <c r="O62" s="14">
        <v>0</v>
      </c>
    </row>
    <row r="63" spans="1:15" ht="15.75" customHeight="1" x14ac:dyDescent="0.25">
      <c r="A63" s="18" t="s">
        <v>74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16">
        <v>0</v>
      </c>
      <c r="O63" s="14">
        <v>0</v>
      </c>
    </row>
    <row r="64" spans="1:15" ht="15.75" customHeight="1" x14ac:dyDescent="0.25">
      <c r="A64" s="18" t="s">
        <v>75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6">
        <v>0</v>
      </c>
      <c r="O64" s="14">
        <v>0</v>
      </c>
    </row>
    <row r="65" spans="1:28" ht="15.75" customHeight="1" x14ac:dyDescent="0.25">
      <c r="A65" s="18" t="s">
        <v>76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6">
        <v>0</v>
      </c>
      <c r="O65" s="14">
        <v>0</v>
      </c>
    </row>
    <row r="66" spans="1:28" ht="15.75" customHeight="1" x14ac:dyDescent="0.25">
      <c r="A66" s="15" t="s">
        <v>77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16">
        <v>0</v>
      </c>
      <c r="O66" s="14">
        <v>0</v>
      </c>
    </row>
    <row r="67" spans="1:28" ht="15.75" customHeight="1" x14ac:dyDescent="0.25">
      <c r="A67" s="18" t="s">
        <v>78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16">
        <v>0</v>
      </c>
      <c r="O67" s="14">
        <v>0</v>
      </c>
    </row>
    <row r="68" spans="1:28" ht="15.75" customHeight="1" x14ac:dyDescent="0.25">
      <c r="A68" s="18" t="s">
        <v>79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16">
        <v>0</v>
      </c>
      <c r="O68" s="14">
        <v>0</v>
      </c>
    </row>
    <row r="69" spans="1:28" ht="15.75" customHeight="1" x14ac:dyDescent="0.25">
      <c r="A69" s="15" t="s">
        <v>80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16">
        <v>0</v>
      </c>
      <c r="O69" s="14">
        <v>0</v>
      </c>
    </row>
    <row r="70" spans="1:28" ht="15.75" customHeight="1" x14ac:dyDescent="0.25">
      <c r="A70" s="18" t="s">
        <v>81</v>
      </c>
      <c r="B70" s="20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16">
        <v>0</v>
      </c>
      <c r="O70" s="14">
        <v>0</v>
      </c>
    </row>
    <row r="71" spans="1:28" ht="15.75" customHeight="1" x14ac:dyDescent="0.25">
      <c r="A71" s="18" t="s">
        <v>82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16">
        <v>0</v>
      </c>
      <c r="O71" s="14">
        <v>0</v>
      </c>
    </row>
    <row r="72" spans="1:28" ht="15.75" customHeight="1" x14ac:dyDescent="0.25">
      <c r="A72" s="18" t="s">
        <v>83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16">
        <v>0</v>
      </c>
      <c r="O72" s="14">
        <v>0</v>
      </c>
      <c r="P72" s="4"/>
    </row>
    <row r="73" spans="1:28" ht="15.75" customHeight="1" x14ac:dyDescent="0.25">
      <c r="A73" s="11" t="s">
        <v>84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16">
        <v>0</v>
      </c>
      <c r="O73" s="14">
        <v>0</v>
      </c>
    </row>
    <row r="74" spans="1:28" ht="15.75" customHeight="1" x14ac:dyDescent="0.25">
      <c r="A74" s="15" t="s">
        <v>85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16">
        <v>0</v>
      </c>
      <c r="O74" s="14">
        <v>0</v>
      </c>
    </row>
    <row r="75" spans="1:28" ht="15.75" customHeight="1" x14ac:dyDescent="0.25">
      <c r="A75" s="18" t="s">
        <v>86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16">
        <v>0</v>
      </c>
      <c r="O75" s="14">
        <v>0</v>
      </c>
    </row>
    <row r="76" spans="1:28" ht="22.5" customHeight="1" x14ac:dyDescent="0.25">
      <c r="A76" s="18" t="s">
        <v>87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16">
        <v>0</v>
      </c>
      <c r="O76" s="14">
        <v>0</v>
      </c>
      <c r="P76" s="10"/>
    </row>
    <row r="77" spans="1:28" ht="15.75" customHeight="1" x14ac:dyDescent="0.25">
      <c r="A77" s="15" t="s">
        <v>88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16">
        <v>0</v>
      </c>
      <c r="O77" s="14">
        <v>0</v>
      </c>
    </row>
    <row r="78" spans="1:28" ht="15.75" customHeight="1" x14ac:dyDescent="0.25">
      <c r="A78" s="18" t="s">
        <v>89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/>
      <c r="J78" s="20">
        <v>0</v>
      </c>
      <c r="K78" s="20">
        <v>0</v>
      </c>
      <c r="L78" s="20">
        <v>0</v>
      </c>
      <c r="M78" s="20">
        <v>0</v>
      </c>
      <c r="N78" s="16">
        <v>0</v>
      </c>
      <c r="O78" s="14">
        <v>0</v>
      </c>
      <c r="P78" s="24"/>
      <c r="Q78" s="2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 x14ac:dyDescent="0.25">
      <c r="A79" s="18" t="s">
        <v>90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16">
        <v>0</v>
      </c>
      <c r="O79" s="14">
        <v>0</v>
      </c>
    </row>
    <row r="80" spans="1:28" ht="15.75" customHeight="1" x14ac:dyDescent="0.25">
      <c r="A80" s="15" t="s">
        <v>91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16">
        <v>0</v>
      </c>
      <c r="O80" s="14">
        <v>0</v>
      </c>
    </row>
    <row r="81" spans="1:16" ht="15.75" customHeight="1" x14ac:dyDescent="0.25">
      <c r="A81" s="18" t="s">
        <v>92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16">
        <v>0</v>
      </c>
      <c r="O81" s="14">
        <v>0</v>
      </c>
    </row>
    <row r="82" spans="1:16" ht="15.75" customHeight="1" x14ac:dyDescent="0.25">
      <c r="A82" s="25" t="s">
        <v>93</v>
      </c>
      <c r="B82" s="26"/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16">
        <f>+B82</f>
        <v>0</v>
      </c>
      <c r="O82" s="14"/>
    </row>
    <row r="83" spans="1:16" ht="15.75" customHeight="1" x14ac:dyDescent="0.25">
      <c r="A83" s="2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16"/>
      <c r="O83" s="14"/>
    </row>
    <row r="84" spans="1:16" ht="15.75" customHeight="1" x14ac:dyDescent="0.25">
      <c r="A84" s="29" t="s">
        <v>94</v>
      </c>
      <c r="B84" s="30">
        <f>B15+B10</f>
        <v>20747410.77</v>
      </c>
      <c r="C84" s="30">
        <f>C35+C15+C10</f>
        <v>22156204.689999998</v>
      </c>
      <c r="D84" s="30">
        <f>D51+D35+D25+D15+D10</f>
        <v>32119262.57</v>
      </c>
      <c r="E84" s="30">
        <f>E25+E15+E10</f>
        <v>37604432.130000003</v>
      </c>
      <c r="F84" s="30">
        <f t="shared" ref="F84:G84" si="14">F51+F35+F25+F15+F10</f>
        <v>24467134.169999998</v>
      </c>
      <c r="G84" s="30">
        <f t="shared" si="14"/>
        <v>23982593.489999998</v>
      </c>
      <c r="H84" s="30">
        <f>H35+H25+H15+H10</f>
        <v>25587576.099999998</v>
      </c>
      <c r="I84" s="30">
        <f>I51+I25+I15+I10+I35</f>
        <v>23624491.579999998</v>
      </c>
      <c r="J84" s="30">
        <f t="shared" ref="J84:M84" si="15">J51+J35+J25+J15+J10</f>
        <v>22494489.210000001</v>
      </c>
      <c r="K84" s="30">
        <f t="shared" si="15"/>
        <v>28231999.600000001</v>
      </c>
      <c r="L84" s="30">
        <f t="shared" si="15"/>
        <v>60179492.939999998</v>
      </c>
      <c r="M84" s="30">
        <f t="shared" si="15"/>
        <v>25959802.289999999</v>
      </c>
      <c r="N84" s="31">
        <f>B84+C84+D84+E84+F84+G84+H84+I84+J84+K84+L84+M84</f>
        <v>347154889.54000002</v>
      </c>
      <c r="O84" s="32"/>
      <c r="P84" s="10"/>
    </row>
    <row r="85" spans="1:16" ht="15.75" customHeight="1" x14ac:dyDescent="0.25">
      <c r="A85" s="27" t="s">
        <v>95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4"/>
      <c r="O85" s="2"/>
    </row>
    <row r="86" spans="1:16" ht="15.75" customHeight="1" x14ac:dyDescent="0.25">
      <c r="A86" s="27" t="s">
        <v>96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34"/>
      <c r="O86" s="2"/>
    </row>
    <row r="87" spans="1:16" ht="15.75" customHeight="1" x14ac:dyDescent="0.25">
      <c r="A87" s="27" t="s">
        <v>97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34"/>
      <c r="O87" s="2"/>
    </row>
    <row r="88" spans="1:16" ht="15.75" customHeight="1" x14ac:dyDescent="0.25">
      <c r="A88" s="2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34"/>
      <c r="O88" s="2"/>
    </row>
    <row r="89" spans="1:16" ht="15.75" customHeight="1" x14ac:dyDescent="0.25">
      <c r="A89" s="2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34"/>
      <c r="O89" s="2"/>
    </row>
    <row r="90" spans="1:16" ht="15.75" customHeight="1" x14ac:dyDescent="0.25">
      <c r="A90" s="2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34"/>
      <c r="O90" s="2"/>
    </row>
    <row r="91" spans="1:16" ht="15.75" customHeight="1" x14ac:dyDescent="0.25">
      <c r="A91" s="35" t="s">
        <v>98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34"/>
      <c r="O91" s="2"/>
    </row>
    <row r="92" spans="1:16" ht="15.75" customHeight="1" x14ac:dyDescent="0.25">
      <c r="A92" s="36" t="s">
        <v>99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34"/>
      <c r="O92" s="2"/>
    </row>
    <row r="93" spans="1:16" ht="15.75" customHeight="1" x14ac:dyDescent="0.25">
      <c r="A93" s="37" t="s">
        <v>100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34"/>
      <c r="O93" s="2"/>
    </row>
    <row r="94" spans="1:16" ht="15.75" customHeight="1" x14ac:dyDescent="0.25">
      <c r="A94" s="3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34"/>
      <c r="O94" s="2"/>
    </row>
    <row r="95" spans="1:16" ht="15.75" customHeight="1" x14ac:dyDescent="0.25">
      <c r="A95" s="3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34"/>
      <c r="O95" s="2"/>
    </row>
    <row r="96" spans="1:16" ht="15.75" customHeight="1" x14ac:dyDescent="0.25">
      <c r="A96" s="3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34"/>
      <c r="O96" s="2"/>
    </row>
    <row r="97" spans="1:17" ht="15.75" customHeight="1" x14ac:dyDescent="0.25">
      <c r="A97" s="3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34"/>
      <c r="O97" s="2"/>
    </row>
    <row r="98" spans="1:17" ht="15.75" customHeight="1" x14ac:dyDescent="0.25">
      <c r="A98" s="3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34"/>
      <c r="O98" s="2"/>
    </row>
    <row r="99" spans="1:17" ht="21.75" customHeight="1" x14ac:dyDescent="0.25">
      <c r="A99" s="3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34"/>
      <c r="O99" s="2"/>
    </row>
    <row r="100" spans="1:17" ht="14.25" customHeight="1" x14ac:dyDescent="0.25">
      <c r="A100" s="2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34"/>
      <c r="O100" s="2"/>
    </row>
    <row r="101" spans="1:17" ht="15.75" customHeight="1" x14ac:dyDescent="0.25">
      <c r="B101" s="1"/>
      <c r="C101" s="1"/>
      <c r="D101" s="1"/>
      <c r="E101" s="1"/>
      <c r="F101" s="1"/>
      <c r="G101" s="1"/>
      <c r="H101" s="28"/>
      <c r="I101" s="28"/>
      <c r="J101" s="28"/>
      <c r="K101" s="28"/>
      <c r="L101" s="28"/>
      <c r="M101" s="28"/>
      <c r="N101" s="34"/>
      <c r="O101" s="2"/>
    </row>
    <row r="102" spans="1:17" ht="15.75" customHeight="1" x14ac:dyDescent="0.25">
      <c r="A102" s="39" t="s">
        <v>101</v>
      </c>
      <c r="B102" s="1"/>
      <c r="C102" s="1"/>
      <c r="D102" s="1"/>
      <c r="E102" s="1" t="s">
        <v>102</v>
      </c>
      <c r="F102" s="1"/>
      <c r="G102" s="1"/>
      <c r="H102" s="28"/>
      <c r="I102" s="28"/>
      <c r="J102" s="28"/>
      <c r="K102" s="28"/>
      <c r="L102" s="28"/>
      <c r="M102" s="28"/>
      <c r="N102" s="34"/>
      <c r="O102" s="2"/>
    </row>
    <row r="103" spans="1:17" ht="15.75" customHeight="1" x14ac:dyDescent="0.25">
      <c r="A103" s="4" t="s">
        <v>103</v>
      </c>
      <c r="B103" s="40"/>
      <c r="C103" s="40"/>
      <c r="D103" s="40"/>
      <c r="E103" s="40"/>
      <c r="F103" s="40" t="s">
        <v>104</v>
      </c>
      <c r="G103" s="40"/>
      <c r="H103" s="41"/>
      <c r="I103" s="41"/>
      <c r="J103" s="41"/>
      <c r="K103" s="41"/>
      <c r="L103" s="41"/>
      <c r="M103" s="41"/>
      <c r="N103" s="34"/>
      <c r="O103" s="42"/>
    </row>
    <row r="104" spans="1:17" ht="15.75" customHeight="1" x14ac:dyDescent="0.25">
      <c r="A104" s="39" t="s">
        <v>105</v>
      </c>
      <c r="B104" s="1"/>
      <c r="C104" s="1"/>
      <c r="D104" s="1"/>
      <c r="E104" s="1" t="s">
        <v>106</v>
      </c>
      <c r="F104" s="1"/>
      <c r="G104" s="1"/>
      <c r="H104" s="28"/>
      <c r="I104" s="28"/>
      <c r="J104" s="28"/>
      <c r="K104" s="28"/>
      <c r="L104" s="28"/>
      <c r="M104" s="28"/>
      <c r="N104" s="34"/>
      <c r="O104" s="2"/>
      <c r="P104" s="1"/>
      <c r="Q104" s="4"/>
    </row>
    <row r="105" spans="1:17" ht="15.75" customHeight="1" x14ac:dyDescent="0.25">
      <c r="B105" s="1"/>
      <c r="C105" s="1"/>
      <c r="D105" s="1"/>
      <c r="E105" s="1"/>
      <c r="F105" s="1"/>
      <c r="G105" s="1"/>
      <c r="H105" s="28"/>
      <c r="I105" s="28"/>
      <c r="J105" s="28"/>
      <c r="K105" s="28"/>
      <c r="L105" s="28"/>
      <c r="M105" s="28"/>
      <c r="N105" s="34"/>
      <c r="O105" s="2"/>
    </row>
    <row r="106" spans="1:17" ht="15.75" customHeight="1" x14ac:dyDescent="0.25">
      <c r="A106" s="2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34"/>
      <c r="O106" s="2"/>
    </row>
    <row r="107" spans="1:17" ht="15.75" customHeight="1" x14ac:dyDescent="0.25">
      <c r="A107" s="2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34"/>
      <c r="O107" s="2"/>
    </row>
    <row r="108" spans="1:17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2"/>
    </row>
    <row r="109" spans="1:17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2"/>
    </row>
    <row r="110" spans="1:17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2"/>
    </row>
    <row r="111" spans="1:17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2"/>
    </row>
    <row r="112" spans="1:17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2"/>
    </row>
    <row r="113" spans="2:15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2"/>
    </row>
    <row r="114" spans="2:15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2"/>
    </row>
    <row r="115" spans="2:15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2"/>
    </row>
    <row r="116" spans="2:15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2"/>
    </row>
    <row r="117" spans="2:15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2"/>
    </row>
    <row r="118" spans="2:15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</row>
    <row r="119" spans="2:15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2"/>
    </row>
    <row r="120" spans="2:15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</row>
    <row r="121" spans="2:15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2"/>
    </row>
    <row r="122" spans="2:15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2"/>
    </row>
    <row r="123" spans="2:15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2"/>
    </row>
    <row r="124" spans="2:15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2"/>
    </row>
    <row r="125" spans="2:15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2"/>
    </row>
    <row r="126" spans="2:15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2"/>
    </row>
    <row r="127" spans="2:15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2"/>
    </row>
    <row r="128" spans="2:15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2"/>
    </row>
    <row r="129" spans="2:15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2"/>
    </row>
    <row r="130" spans="2:15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2"/>
    </row>
    <row r="131" spans="2:15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2"/>
    </row>
    <row r="132" spans="2:15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2"/>
    </row>
    <row r="133" spans="2:15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2"/>
    </row>
    <row r="134" spans="2:15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</row>
    <row r="135" spans="2:15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</row>
    <row r="136" spans="2:15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</row>
    <row r="137" spans="2:15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</row>
    <row r="138" spans="2:15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</row>
    <row r="139" spans="2:15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</row>
    <row r="140" spans="2:15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</row>
    <row r="141" spans="2:15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</row>
    <row r="142" spans="2:15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</row>
    <row r="143" spans="2:15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</row>
    <row r="144" spans="2:15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</row>
    <row r="145" spans="2:15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</row>
    <row r="146" spans="2:15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2"/>
    </row>
    <row r="147" spans="2:15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2"/>
    </row>
    <row r="148" spans="2:15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2"/>
    </row>
    <row r="149" spans="2:15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2"/>
    </row>
    <row r="150" spans="2:15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2"/>
    </row>
    <row r="151" spans="2:15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2"/>
    </row>
    <row r="152" spans="2:15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2"/>
    </row>
    <row r="153" spans="2:15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2"/>
    </row>
    <row r="154" spans="2:15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2"/>
    </row>
    <row r="155" spans="2:15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2"/>
    </row>
    <row r="156" spans="2:15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2"/>
    </row>
    <row r="157" spans="2:15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</row>
    <row r="158" spans="2:15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2"/>
    </row>
    <row r="159" spans="2:15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2"/>
    </row>
    <row r="160" spans="2:15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</row>
    <row r="161" spans="2:15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2"/>
    </row>
    <row r="162" spans="2:15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2"/>
    </row>
    <row r="163" spans="2:15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2"/>
    </row>
    <row r="164" spans="2:15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2"/>
    </row>
    <row r="165" spans="2:15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2"/>
    </row>
    <row r="166" spans="2:15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2"/>
    </row>
    <row r="167" spans="2:15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2"/>
    </row>
    <row r="168" spans="2:15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2"/>
    </row>
    <row r="169" spans="2:15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2"/>
    </row>
    <row r="170" spans="2:15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2"/>
    </row>
    <row r="171" spans="2:15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2"/>
    </row>
    <row r="172" spans="2:15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2"/>
    </row>
    <row r="173" spans="2:15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2"/>
    </row>
    <row r="174" spans="2:15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2"/>
    </row>
    <row r="175" spans="2:15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2"/>
    </row>
    <row r="176" spans="2:15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2"/>
    </row>
    <row r="177" spans="2:15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2"/>
    </row>
    <row r="178" spans="2:15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2"/>
    </row>
    <row r="179" spans="2:15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2"/>
    </row>
    <row r="180" spans="2:15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2"/>
    </row>
    <row r="181" spans="2:15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2"/>
    </row>
    <row r="182" spans="2:15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2"/>
    </row>
    <row r="183" spans="2:15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2"/>
    </row>
    <row r="184" spans="2:15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2"/>
    </row>
    <row r="185" spans="2:15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2"/>
    </row>
    <row r="186" spans="2:15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2"/>
    </row>
    <row r="187" spans="2:15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2"/>
    </row>
    <row r="188" spans="2:15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2"/>
    </row>
    <row r="189" spans="2:15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2"/>
    </row>
    <row r="190" spans="2:15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2"/>
    </row>
    <row r="191" spans="2:15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2"/>
    </row>
    <row r="192" spans="2:15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2"/>
    </row>
    <row r="193" spans="2:15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2"/>
    </row>
    <row r="194" spans="2:15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</row>
    <row r="195" spans="2:15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</row>
    <row r="196" spans="2:15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</row>
    <row r="197" spans="2:15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</row>
    <row r="198" spans="2:15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</row>
    <row r="199" spans="2:15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</row>
    <row r="200" spans="2:15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</row>
    <row r="201" spans="2:15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</row>
    <row r="202" spans="2:15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2"/>
    </row>
    <row r="203" spans="2:15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2"/>
    </row>
    <row r="204" spans="2:15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2"/>
    </row>
    <row r="205" spans="2:15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2"/>
    </row>
    <row r="206" spans="2:15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2"/>
    </row>
    <row r="207" spans="2:15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2"/>
    </row>
    <row r="208" spans="2:15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2"/>
    </row>
    <row r="209" spans="2:15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2"/>
    </row>
    <row r="210" spans="2:15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2"/>
    </row>
    <row r="211" spans="2:15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2"/>
    </row>
    <row r="212" spans="2:15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2"/>
    </row>
    <row r="213" spans="2:15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2"/>
    </row>
    <row r="214" spans="2:15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2"/>
    </row>
    <row r="215" spans="2:15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2"/>
    </row>
    <row r="216" spans="2:15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2"/>
    </row>
    <row r="217" spans="2:15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2"/>
    </row>
    <row r="218" spans="2:15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2"/>
    </row>
    <row r="219" spans="2:15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2"/>
    </row>
    <row r="220" spans="2:15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2"/>
    </row>
    <row r="221" spans="2:15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2"/>
    </row>
    <row r="222" spans="2:15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2"/>
    </row>
    <row r="223" spans="2:15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2"/>
    </row>
    <row r="224" spans="2:15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2"/>
    </row>
    <row r="225" spans="2:15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2"/>
    </row>
    <row r="226" spans="2:15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2"/>
    </row>
    <row r="227" spans="2:15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2"/>
    </row>
    <row r="228" spans="2:15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2"/>
    </row>
    <row r="229" spans="2:15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2"/>
    </row>
    <row r="230" spans="2:15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2"/>
    </row>
    <row r="231" spans="2:15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2"/>
    </row>
    <row r="232" spans="2:15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2"/>
    </row>
    <row r="233" spans="2:15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2"/>
    </row>
    <row r="234" spans="2:15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2"/>
    </row>
    <row r="235" spans="2:15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2"/>
    </row>
    <row r="236" spans="2:15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2"/>
    </row>
    <row r="237" spans="2:15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2"/>
    </row>
    <row r="238" spans="2:15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2"/>
    </row>
    <row r="239" spans="2:15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2"/>
    </row>
    <row r="240" spans="2:15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2"/>
    </row>
    <row r="241" spans="2:15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2"/>
    </row>
    <row r="242" spans="2:15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2"/>
    </row>
    <row r="243" spans="2:15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2"/>
    </row>
    <row r="244" spans="2:15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2"/>
    </row>
    <row r="245" spans="2:15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2"/>
    </row>
    <row r="246" spans="2:15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2"/>
    </row>
    <row r="247" spans="2:15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2"/>
    </row>
    <row r="248" spans="2:15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2"/>
    </row>
    <row r="249" spans="2:15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2"/>
    </row>
    <row r="250" spans="2:15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2"/>
    </row>
    <row r="251" spans="2:15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2"/>
    </row>
    <row r="252" spans="2:15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2"/>
    </row>
    <row r="253" spans="2:15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2"/>
    </row>
    <row r="254" spans="2:15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2"/>
    </row>
    <row r="255" spans="2:15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2"/>
    </row>
    <row r="256" spans="2:15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2"/>
    </row>
    <row r="257" spans="2:15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2"/>
    </row>
    <row r="258" spans="2:15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2"/>
    </row>
    <row r="259" spans="2:15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2"/>
    </row>
    <row r="260" spans="2:15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2"/>
    </row>
    <row r="261" spans="2:15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2"/>
    </row>
    <row r="262" spans="2:15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2"/>
    </row>
    <row r="263" spans="2:15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2"/>
    </row>
    <row r="264" spans="2:15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2"/>
    </row>
    <row r="265" spans="2:15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2"/>
    </row>
    <row r="266" spans="2:15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2"/>
    </row>
    <row r="267" spans="2:15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2"/>
    </row>
    <row r="268" spans="2:15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2"/>
    </row>
    <row r="269" spans="2:15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2"/>
    </row>
    <row r="270" spans="2:15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2"/>
    </row>
    <row r="271" spans="2:15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2"/>
    </row>
    <row r="272" spans="2:15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2"/>
    </row>
    <row r="273" spans="2:15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2"/>
    </row>
    <row r="274" spans="2:15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2"/>
    </row>
    <row r="275" spans="2:15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2"/>
    </row>
    <row r="276" spans="2:15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2"/>
    </row>
    <row r="277" spans="2:15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2"/>
    </row>
    <row r="278" spans="2:15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2"/>
    </row>
    <row r="279" spans="2:15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2"/>
    </row>
    <row r="280" spans="2:15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2"/>
    </row>
    <row r="281" spans="2:15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2"/>
    </row>
    <row r="282" spans="2:15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2"/>
    </row>
    <row r="283" spans="2:15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2"/>
    </row>
    <row r="284" spans="2:15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2"/>
    </row>
    <row r="285" spans="2:15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2"/>
    </row>
    <row r="286" spans="2:15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2"/>
    </row>
    <row r="287" spans="2:15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2"/>
    </row>
    <row r="288" spans="2:15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2"/>
    </row>
    <row r="289" spans="2:15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2"/>
    </row>
    <row r="290" spans="2:15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2"/>
    </row>
    <row r="291" spans="2:15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2"/>
    </row>
    <row r="292" spans="2:15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2"/>
    </row>
    <row r="293" spans="2:15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2"/>
    </row>
    <row r="294" spans="2:15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2"/>
    </row>
    <row r="295" spans="2:15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2"/>
    </row>
    <row r="296" spans="2:15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2"/>
    </row>
    <row r="297" spans="2:15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2"/>
    </row>
    <row r="298" spans="2:15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2"/>
    </row>
    <row r="299" spans="2:15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2"/>
    </row>
    <row r="300" spans="2:15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2"/>
    </row>
    <row r="301" spans="2:15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2"/>
    </row>
    <row r="302" spans="2:15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2"/>
    </row>
    <row r="303" spans="2:15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2"/>
    </row>
    <row r="304" spans="2:15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2"/>
    </row>
    <row r="305" spans="2:15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2"/>
    </row>
    <row r="306" spans="2:15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2"/>
    </row>
    <row r="307" spans="2:15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2"/>
    </row>
    <row r="308" spans="2:15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2"/>
    </row>
    <row r="309" spans="2:15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2"/>
    </row>
    <row r="310" spans="2:15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2"/>
    </row>
    <row r="311" spans="2:15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2"/>
    </row>
    <row r="312" spans="2:15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2"/>
    </row>
    <row r="313" spans="2:15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2"/>
    </row>
    <row r="314" spans="2:15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2"/>
    </row>
    <row r="315" spans="2:15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2"/>
    </row>
    <row r="316" spans="2:15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2"/>
    </row>
    <row r="317" spans="2:15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2"/>
    </row>
    <row r="318" spans="2:15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2"/>
    </row>
    <row r="319" spans="2:15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2"/>
    </row>
    <row r="320" spans="2:15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2"/>
    </row>
    <row r="321" spans="2:15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2"/>
    </row>
    <row r="322" spans="2:15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2"/>
    </row>
    <row r="323" spans="2:15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2"/>
    </row>
    <row r="324" spans="2:15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2"/>
    </row>
    <row r="325" spans="2:15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2"/>
    </row>
    <row r="326" spans="2:15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2"/>
    </row>
    <row r="327" spans="2:15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2"/>
    </row>
    <row r="328" spans="2:15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2"/>
    </row>
    <row r="329" spans="2:15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2"/>
    </row>
    <row r="330" spans="2:15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2"/>
    </row>
    <row r="331" spans="2:15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2"/>
    </row>
    <row r="332" spans="2:15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2"/>
    </row>
    <row r="333" spans="2:15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2"/>
    </row>
    <row r="334" spans="2:15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2"/>
    </row>
    <row r="335" spans="2:15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2"/>
    </row>
    <row r="336" spans="2:15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2"/>
    </row>
    <row r="337" spans="2:15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2"/>
    </row>
    <row r="338" spans="2:15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2"/>
    </row>
    <row r="339" spans="2:15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2"/>
    </row>
    <row r="340" spans="2:15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2"/>
    </row>
    <row r="341" spans="2:15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2"/>
    </row>
    <row r="342" spans="2:15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2"/>
    </row>
    <row r="343" spans="2:15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2"/>
    </row>
    <row r="344" spans="2:15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2"/>
    </row>
    <row r="345" spans="2:15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2"/>
    </row>
    <row r="346" spans="2:15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2"/>
    </row>
    <row r="347" spans="2:15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2"/>
    </row>
    <row r="348" spans="2:15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2"/>
    </row>
    <row r="349" spans="2:15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2"/>
    </row>
    <row r="350" spans="2:15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2"/>
    </row>
    <row r="351" spans="2:15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2"/>
    </row>
    <row r="352" spans="2:15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2"/>
    </row>
    <row r="353" spans="2:15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2"/>
    </row>
    <row r="354" spans="2:15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2"/>
    </row>
    <row r="355" spans="2:15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2"/>
    </row>
    <row r="356" spans="2:15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2"/>
    </row>
    <row r="357" spans="2:15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2"/>
    </row>
    <row r="358" spans="2:15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2"/>
    </row>
    <row r="359" spans="2:15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2"/>
    </row>
    <row r="360" spans="2:15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2"/>
    </row>
    <row r="361" spans="2:15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2"/>
    </row>
    <row r="362" spans="2:15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2"/>
    </row>
    <row r="363" spans="2:15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2"/>
    </row>
    <row r="364" spans="2:15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2"/>
    </row>
    <row r="365" spans="2:15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2"/>
    </row>
    <row r="366" spans="2:15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2"/>
    </row>
    <row r="367" spans="2:15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2"/>
    </row>
    <row r="368" spans="2:15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2"/>
    </row>
    <row r="369" spans="2:15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2"/>
    </row>
    <row r="370" spans="2:15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2"/>
    </row>
    <row r="371" spans="2:15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2"/>
    </row>
    <row r="372" spans="2:15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2"/>
    </row>
    <row r="373" spans="2:15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2"/>
    </row>
    <row r="374" spans="2:15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2"/>
    </row>
    <row r="375" spans="2:15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2"/>
    </row>
    <row r="376" spans="2:15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2"/>
    </row>
    <row r="377" spans="2:15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2"/>
    </row>
    <row r="378" spans="2:15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2"/>
    </row>
    <row r="379" spans="2:15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2"/>
    </row>
    <row r="380" spans="2:15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2"/>
    </row>
    <row r="381" spans="2:15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2"/>
    </row>
    <row r="382" spans="2:15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2"/>
    </row>
    <row r="383" spans="2:15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2"/>
    </row>
    <row r="384" spans="2:15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2"/>
    </row>
    <row r="385" spans="2:15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2"/>
    </row>
    <row r="386" spans="2:15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2"/>
    </row>
    <row r="387" spans="2:15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2"/>
    </row>
    <row r="388" spans="2:15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2"/>
    </row>
    <row r="389" spans="2:15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2"/>
    </row>
    <row r="390" spans="2:15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2"/>
    </row>
    <row r="391" spans="2:15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2"/>
    </row>
    <row r="392" spans="2:15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2"/>
    </row>
    <row r="393" spans="2:15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2"/>
    </row>
    <row r="394" spans="2:15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2"/>
    </row>
    <row r="395" spans="2:15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2"/>
    </row>
    <row r="396" spans="2:15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2"/>
    </row>
    <row r="397" spans="2:15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2"/>
    </row>
    <row r="398" spans="2:15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2"/>
    </row>
    <row r="399" spans="2:15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2"/>
    </row>
    <row r="400" spans="2:15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2"/>
    </row>
    <row r="401" spans="2:15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2"/>
    </row>
    <row r="402" spans="2:15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2"/>
    </row>
    <row r="403" spans="2:15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2"/>
    </row>
    <row r="404" spans="2:15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2"/>
    </row>
    <row r="405" spans="2:15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2"/>
    </row>
    <row r="406" spans="2:15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2"/>
    </row>
    <row r="407" spans="2:15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2"/>
    </row>
    <row r="408" spans="2:15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2"/>
    </row>
    <row r="409" spans="2:15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2"/>
    </row>
    <row r="410" spans="2:15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2"/>
    </row>
    <row r="411" spans="2:15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2"/>
    </row>
    <row r="412" spans="2:15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2"/>
    </row>
    <row r="413" spans="2:15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2"/>
    </row>
    <row r="414" spans="2:15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2"/>
    </row>
    <row r="415" spans="2:15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2"/>
    </row>
    <row r="416" spans="2:15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2"/>
    </row>
    <row r="417" spans="2:15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2"/>
    </row>
    <row r="418" spans="2:15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2"/>
    </row>
    <row r="419" spans="2:15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2"/>
    </row>
    <row r="420" spans="2:15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2"/>
    </row>
    <row r="421" spans="2:15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2"/>
    </row>
    <row r="422" spans="2:15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2"/>
    </row>
    <row r="423" spans="2:15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2"/>
    </row>
    <row r="424" spans="2:15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2"/>
    </row>
    <row r="425" spans="2:15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2"/>
    </row>
    <row r="426" spans="2:15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2"/>
    </row>
    <row r="427" spans="2:15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2"/>
    </row>
    <row r="428" spans="2:15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2"/>
    </row>
    <row r="429" spans="2:15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2"/>
    </row>
    <row r="430" spans="2:15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2"/>
    </row>
    <row r="431" spans="2:15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2"/>
    </row>
    <row r="432" spans="2:15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2"/>
    </row>
    <row r="433" spans="2:15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2"/>
    </row>
    <row r="434" spans="2:15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2"/>
    </row>
    <row r="435" spans="2:15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2"/>
    </row>
    <row r="436" spans="2:15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2"/>
    </row>
    <row r="437" spans="2:15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2"/>
    </row>
    <row r="438" spans="2:15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2"/>
    </row>
    <row r="439" spans="2:15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2"/>
    </row>
    <row r="440" spans="2:15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2"/>
    </row>
    <row r="441" spans="2:15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2"/>
    </row>
    <row r="442" spans="2:15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2"/>
    </row>
    <row r="443" spans="2:15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2"/>
    </row>
    <row r="444" spans="2:15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2"/>
    </row>
    <row r="445" spans="2:15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2"/>
    </row>
    <row r="446" spans="2:15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2"/>
    </row>
    <row r="447" spans="2:15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2"/>
    </row>
    <row r="448" spans="2:15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2"/>
    </row>
    <row r="449" spans="2:15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2"/>
    </row>
    <row r="450" spans="2:15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2"/>
    </row>
    <row r="451" spans="2:15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2"/>
    </row>
    <row r="452" spans="2:15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2"/>
    </row>
    <row r="453" spans="2:15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2"/>
    </row>
    <row r="454" spans="2:15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2"/>
    </row>
    <row r="455" spans="2:15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2"/>
    </row>
    <row r="456" spans="2:15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2"/>
    </row>
    <row r="457" spans="2:15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2"/>
    </row>
    <row r="458" spans="2:15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2"/>
    </row>
    <row r="459" spans="2:15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2"/>
    </row>
    <row r="460" spans="2:15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2"/>
    </row>
    <row r="461" spans="2:15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2"/>
    </row>
    <row r="462" spans="2:15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2"/>
    </row>
    <row r="463" spans="2:15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2"/>
    </row>
    <row r="464" spans="2:15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2"/>
    </row>
    <row r="465" spans="2:15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2"/>
    </row>
    <row r="466" spans="2:15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2"/>
    </row>
    <row r="467" spans="2:15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2"/>
    </row>
    <row r="468" spans="2:15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2"/>
    </row>
    <row r="469" spans="2:15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2"/>
    </row>
    <row r="470" spans="2:15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2"/>
    </row>
    <row r="471" spans="2:15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2"/>
    </row>
    <row r="472" spans="2:15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2"/>
    </row>
    <row r="473" spans="2:15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2"/>
    </row>
    <row r="474" spans="2:15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2"/>
    </row>
    <row r="475" spans="2:15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2"/>
    </row>
    <row r="476" spans="2:15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2"/>
    </row>
    <row r="477" spans="2:15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2"/>
    </row>
    <row r="478" spans="2:15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2"/>
    </row>
    <row r="479" spans="2:15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2"/>
    </row>
    <row r="480" spans="2:15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2"/>
    </row>
    <row r="481" spans="2:15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2"/>
    </row>
    <row r="482" spans="2:15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2"/>
    </row>
    <row r="483" spans="2:15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2"/>
    </row>
    <row r="484" spans="2:15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2"/>
    </row>
    <row r="485" spans="2:15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2"/>
    </row>
    <row r="486" spans="2:15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2"/>
    </row>
    <row r="487" spans="2:15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2"/>
    </row>
    <row r="488" spans="2:15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2"/>
    </row>
    <row r="489" spans="2:15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2"/>
    </row>
    <row r="490" spans="2:15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2"/>
    </row>
    <row r="491" spans="2:15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2"/>
    </row>
    <row r="492" spans="2:15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2"/>
    </row>
    <row r="493" spans="2:15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2"/>
    </row>
    <row r="494" spans="2:15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2"/>
    </row>
    <row r="495" spans="2:15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2"/>
    </row>
    <row r="496" spans="2:15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2"/>
    </row>
    <row r="497" spans="2:15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2"/>
    </row>
    <row r="498" spans="2:15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2"/>
    </row>
    <row r="499" spans="2:15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2"/>
    </row>
    <row r="500" spans="2:15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2"/>
    </row>
    <row r="501" spans="2:15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2"/>
    </row>
    <row r="502" spans="2:15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2"/>
    </row>
    <row r="503" spans="2:15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2"/>
    </row>
    <row r="504" spans="2:15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2"/>
    </row>
    <row r="505" spans="2:15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2"/>
    </row>
    <row r="506" spans="2:15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2"/>
    </row>
    <row r="507" spans="2:15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2"/>
    </row>
    <row r="508" spans="2:15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2"/>
    </row>
    <row r="509" spans="2:15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2"/>
    </row>
    <row r="510" spans="2:15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2"/>
    </row>
    <row r="511" spans="2:15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2"/>
    </row>
    <row r="512" spans="2:15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2"/>
    </row>
    <row r="513" spans="2:15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2"/>
    </row>
    <row r="514" spans="2:15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2"/>
    </row>
    <row r="515" spans="2:15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2"/>
    </row>
    <row r="516" spans="2:15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2"/>
    </row>
    <row r="517" spans="2:15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2"/>
    </row>
    <row r="518" spans="2:15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2"/>
    </row>
    <row r="519" spans="2:15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2"/>
    </row>
    <row r="520" spans="2:15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2"/>
    </row>
    <row r="521" spans="2:15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2"/>
    </row>
    <row r="522" spans="2:15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2"/>
    </row>
    <row r="523" spans="2:15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2"/>
    </row>
    <row r="524" spans="2:15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2"/>
    </row>
    <row r="525" spans="2:15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2"/>
    </row>
    <row r="526" spans="2:15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2"/>
    </row>
    <row r="527" spans="2:15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2"/>
    </row>
    <row r="528" spans="2:15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2"/>
    </row>
    <row r="529" spans="2:15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2"/>
    </row>
    <row r="530" spans="2:15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2"/>
    </row>
    <row r="531" spans="2:15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2"/>
    </row>
    <row r="532" spans="2:15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2"/>
    </row>
    <row r="533" spans="2:15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2"/>
    </row>
    <row r="534" spans="2:15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2"/>
    </row>
    <row r="535" spans="2:15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2"/>
    </row>
    <row r="536" spans="2:15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2"/>
    </row>
    <row r="537" spans="2:15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2"/>
    </row>
    <row r="538" spans="2:15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2"/>
    </row>
    <row r="539" spans="2:15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2"/>
    </row>
    <row r="540" spans="2:15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2"/>
    </row>
    <row r="541" spans="2:15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2"/>
    </row>
    <row r="542" spans="2:15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2"/>
    </row>
    <row r="543" spans="2:15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2"/>
    </row>
    <row r="544" spans="2:15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2"/>
    </row>
    <row r="545" spans="2:15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2"/>
    </row>
    <row r="546" spans="2:15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2"/>
    </row>
    <row r="547" spans="2:15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2"/>
    </row>
    <row r="548" spans="2:15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2"/>
    </row>
    <row r="549" spans="2:15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2"/>
    </row>
    <row r="550" spans="2:15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2"/>
    </row>
    <row r="551" spans="2:15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2"/>
    </row>
    <row r="552" spans="2:15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2"/>
    </row>
    <row r="553" spans="2:15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2"/>
    </row>
    <row r="554" spans="2:15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2"/>
    </row>
    <row r="555" spans="2:15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2"/>
    </row>
    <row r="556" spans="2:15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2"/>
    </row>
    <row r="557" spans="2:15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2"/>
    </row>
    <row r="558" spans="2:15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2"/>
    </row>
    <row r="559" spans="2:15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2"/>
    </row>
    <row r="560" spans="2:15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2"/>
    </row>
    <row r="561" spans="2:15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2"/>
    </row>
    <row r="562" spans="2:15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2"/>
    </row>
    <row r="563" spans="2:15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2"/>
    </row>
    <row r="564" spans="2:15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2"/>
    </row>
    <row r="565" spans="2:15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2"/>
    </row>
    <row r="566" spans="2:15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2"/>
    </row>
    <row r="567" spans="2:15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2"/>
    </row>
    <row r="568" spans="2:15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2"/>
    </row>
    <row r="569" spans="2:15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2"/>
    </row>
    <row r="570" spans="2:15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2"/>
    </row>
    <row r="571" spans="2:15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2"/>
    </row>
    <row r="572" spans="2:15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2"/>
    </row>
    <row r="573" spans="2:15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2"/>
    </row>
    <row r="574" spans="2:15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2"/>
    </row>
    <row r="575" spans="2:15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2"/>
    </row>
    <row r="576" spans="2:15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2"/>
    </row>
    <row r="577" spans="2:15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2"/>
    </row>
    <row r="578" spans="2:15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2"/>
    </row>
    <row r="579" spans="2:15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2"/>
    </row>
    <row r="580" spans="2:15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2"/>
    </row>
    <row r="581" spans="2:15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2"/>
    </row>
    <row r="582" spans="2:15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2"/>
    </row>
    <row r="583" spans="2:15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2"/>
    </row>
    <row r="584" spans="2:15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2"/>
    </row>
    <row r="585" spans="2:15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2"/>
    </row>
    <row r="586" spans="2:15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2"/>
    </row>
    <row r="587" spans="2:15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2"/>
    </row>
    <row r="588" spans="2:15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2"/>
    </row>
    <row r="589" spans="2:15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2"/>
    </row>
    <row r="590" spans="2:15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2"/>
    </row>
    <row r="591" spans="2:15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2"/>
    </row>
    <row r="592" spans="2:15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2"/>
    </row>
    <row r="593" spans="2:15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2"/>
    </row>
    <row r="594" spans="2:15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2"/>
    </row>
    <row r="595" spans="2:15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2"/>
    </row>
    <row r="596" spans="2:15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2"/>
    </row>
    <row r="597" spans="2:15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2"/>
    </row>
    <row r="598" spans="2:15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2"/>
    </row>
    <row r="599" spans="2:15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2"/>
    </row>
    <row r="600" spans="2:15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2"/>
    </row>
    <row r="601" spans="2:15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2"/>
    </row>
    <row r="602" spans="2:15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2"/>
    </row>
    <row r="603" spans="2:15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2"/>
    </row>
    <row r="604" spans="2:15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2"/>
    </row>
    <row r="605" spans="2:15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2"/>
    </row>
    <row r="606" spans="2:15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2"/>
    </row>
    <row r="607" spans="2:15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2"/>
    </row>
    <row r="608" spans="2:15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2"/>
    </row>
    <row r="609" spans="2:15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2"/>
    </row>
    <row r="610" spans="2:15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2"/>
    </row>
    <row r="611" spans="2:15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2"/>
    </row>
    <row r="612" spans="2:15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2"/>
    </row>
    <row r="613" spans="2:15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2"/>
    </row>
    <row r="614" spans="2:15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2"/>
    </row>
    <row r="615" spans="2:15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2"/>
    </row>
    <row r="616" spans="2:15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2"/>
    </row>
    <row r="617" spans="2:15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2"/>
    </row>
    <row r="618" spans="2:15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2"/>
    </row>
    <row r="619" spans="2:15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2"/>
    </row>
    <row r="620" spans="2:15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2"/>
    </row>
    <row r="621" spans="2:15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2"/>
    </row>
    <row r="622" spans="2:15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2"/>
    </row>
    <row r="623" spans="2:15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2"/>
    </row>
    <row r="624" spans="2:15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2"/>
    </row>
    <row r="625" spans="2:15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2"/>
    </row>
    <row r="626" spans="2:15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2"/>
    </row>
    <row r="627" spans="2:15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2"/>
    </row>
    <row r="628" spans="2:15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2"/>
    </row>
    <row r="629" spans="2:15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2"/>
    </row>
    <row r="630" spans="2:15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2"/>
    </row>
    <row r="631" spans="2:15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2"/>
    </row>
    <row r="632" spans="2:15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2"/>
    </row>
    <row r="633" spans="2:15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2"/>
    </row>
    <row r="634" spans="2:15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2"/>
    </row>
    <row r="635" spans="2:15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2"/>
    </row>
    <row r="636" spans="2:15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2"/>
    </row>
    <row r="637" spans="2:15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2"/>
    </row>
    <row r="638" spans="2:15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2"/>
    </row>
    <row r="639" spans="2:15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2"/>
    </row>
    <row r="640" spans="2:15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2"/>
    </row>
    <row r="641" spans="2:15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2"/>
    </row>
    <row r="642" spans="2:15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2"/>
    </row>
    <row r="643" spans="2:15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2"/>
    </row>
    <row r="644" spans="2:15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2"/>
    </row>
    <row r="645" spans="2:15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2"/>
    </row>
    <row r="646" spans="2:15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2"/>
    </row>
    <row r="647" spans="2:15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2"/>
    </row>
    <row r="648" spans="2:15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2"/>
    </row>
    <row r="649" spans="2:15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2"/>
    </row>
    <row r="650" spans="2:15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2"/>
    </row>
    <row r="651" spans="2:15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2"/>
    </row>
    <row r="652" spans="2:15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2"/>
    </row>
    <row r="653" spans="2:15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2"/>
    </row>
    <row r="654" spans="2:15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2"/>
    </row>
    <row r="655" spans="2:15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2"/>
    </row>
    <row r="656" spans="2:15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2"/>
    </row>
    <row r="657" spans="2:15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2"/>
    </row>
    <row r="658" spans="2:15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2"/>
    </row>
    <row r="659" spans="2:15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2"/>
    </row>
    <row r="660" spans="2:15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2"/>
    </row>
    <row r="661" spans="2:15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2"/>
    </row>
    <row r="662" spans="2:15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2"/>
    </row>
    <row r="663" spans="2:15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2"/>
    </row>
    <row r="664" spans="2:15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2"/>
    </row>
    <row r="665" spans="2:15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2"/>
    </row>
    <row r="666" spans="2:15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2"/>
    </row>
    <row r="667" spans="2:15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2"/>
    </row>
    <row r="668" spans="2:15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2"/>
    </row>
    <row r="669" spans="2:15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2"/>
    </row>
    <row r="670" spans="2:15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2"/>
    </row>
    <row r="671" spans="2:15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2"/>
    </row>
    <row r="672" spans="2:15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2"/>
    </row>
    <row r="673" spans="2:15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2"/>
    </row>
    <row r="674" spans="2:15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2"/>
    </row>
    <row r="675" spans="2:15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2"/>
    </row>
    <row r="676" spans="2:15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2"/>
    </row>
    <row r="677" spans="2:15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2"/>
    </row>
    <row r="678" spans="2:15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2"/>
    </row>
    <row r="679" spans="2:15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2"/>
    </row>
    <row r="680" spans="2:15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2"/>
    </row>
    <row r="681" spans="2:15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2"/>
    </row>
    <row r="682" spans="2:15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2"/>
    </row>
    <row r="683" spans="2:15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2"/>
    </row>
    <row r="684" spans="2:15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2"/>
    </row>
    <row r="685" spans="2:15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2"/>
    </row>
    <row r="686" spans="2:15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2"/>
    </row>
    <row r="687" spans="2:15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2"/>
    </row>
    <row r="688" spans="2:15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2"/>
    </row>
    <row r="689" spans="2:15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2"/>
    </row>
    <row r="690" spans="2:15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2"/>
    </row>
    <row r="691" spans="2:15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2"/>
    </row>
    <row r="692" spans="2:15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2"/>
    </row>
    <row r="693" spans="2:15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2"/>
    </row>
    <row r="694" spans="2:15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2"/>
    </row>
    <row r="695" spans="2:15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2"/>
    </row>
    <row r="696" spans="2:15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2"/>
    </row>
    <row r="697" spans="2:15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2"/>
    </row>
    <row r="698" spans="2:15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2"/>
    </row>
    <row r="699" spans="2:15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2"/>
    </row>
    <row r="700" spans="2:15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2"/>
    </row>
    <row r="701" spans="2:15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2"/>
    </row>
    <row r="702" spans="2:15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2"/>
    </row>
    <row r="703" spans="2:15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2"/>
    </row>
    <row r="704" spans="2:15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2"/>
    </row>
    <row r="705" spans="2:15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2"/>
    </row>
    <row r="706" spans="2:15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2"/>
    </row>
    <row r="707" spans="2:15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2"/>
    </row>
    <row r="708" spans="2:15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2"/>
    </row>
    <row r="709" spans="2:15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2"/>
    </row>
    <row r="710" spans="2:15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2"/>
    </row>
    <row r="711" spans="2:15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2"/>
    </row>
    <row r="712" spans="2:15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2"/>
    </row>
    <row r="713" spans="2:15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2"/>
    </row>
    <row r="714" spans="2:15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2"/>
    </row>
    <row r="715" spans="2:15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2"/>
    </row>
    <row r="716" spans="2:15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2"/>
    </row>
    <row r="717" spans="2:15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2"/>
    </row>
    <row r="718" spans="2:15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2"/>
    </row>
    <row r="719" spans="2:15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2"/>
    </row>
    <row r="720" spans="2:15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2"/>
    </row>
    <row r="721" spans="2:15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2"/>
    </row>
    <row r="722" spans="2:15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2"/>
    </row>
    <row r="723" spans="2:15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2"/>
    </row>
    <row r="724" spans="2:15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2"/>
    </row>
    <row r="725" spans="2:15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2"/>
    </row>
    <row r="726" spans="2:15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2"/>
    </row>
    <row r="727" spans="2:15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2"/>
    </row>
    <row r="728" spans="2:15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2"/>
    </row>
    <row r="729" spans="2:15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2"/>
    </row>
    <row r="730" spans="2:15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2"/>
    </row>
    <row r="731" spans="2:15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2"/>
    </row>
    <row r="732" spans="2:15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2"/>
    </row>
    <row r="733" spans="2:15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2"/>
    </row>
    <row r="734" spans="2:15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2"/>
    </row>
    <row r="735" spans="2:15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2"/>
    </row>
    <row r="736" spans="2:15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2"/>
    </row>
    <row r="737" spans="2:15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2"/>
    </row>
    <row r="738" spans="2:15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2"/>
    </row>
    <row r="739" spans="2:15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2"/>
    </row>
    <row r="740" spans="2:15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2"/>
    </row>
    <row r="741" spans="2:15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2"/>
    </row>
    <row r="742" spans="2:15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2"/>
    </row>
    <row r="743" spans="2:15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2"/>
    </row>
    <row r="744" spans="2:15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2"/>
    </row>
    <row r="745" spans="2:15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2"/>
    </row>
    <row r="746" spans="2:15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2"/>
    </row>
    <row r="747" spans="2:15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2"/>
    </row>
    <row r="748" spans="2:15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2"/>
    </row>
    <row r="749" spans="2:15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2"/>
    </row>
    <row r="750" spans="2:15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2"/>
    </row>
    <row r="751" spans="2:15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2"/>
    </row>
    <row r="752" spans="2:15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2"/>
    </row>
    <row r="753" spans="2:15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2"/>
    </row>
    <row r="754" spans="2:15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2"/>
    </row>
    <row r="755" spans="2:15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2"/>
    </row>
    <row r="756" spans="2:15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2"/>
    </row>
    <row r="757" spans="2:15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2"/>
    </row>
    <row r="758" spans="2:15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2"/>
    </row>
    <row r="759" spans="2:15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2"/>
    </row>
    <row r="760" spans="2:15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2"/>
    </row>
    <row r="761" spans="2:15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2"/>
    </row>
    <row r="762" spans="2:15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2"/>
    </row>
    <row r="763" spans="2:15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2"/>
    </row>
    <row r="764" spans="2:15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2"/>
    </row>
    <row r="765" spans="2:15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2"/>
    </row>
    <row r="766" spans="2:15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2"/>
    </row>
    <row r="767" spans="2:15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2"/>
    </row>
    <row r="768" spans="2:15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2"/>
    </row>
    <row r="769" spans="2:15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2"/>
    </row>
    <row r="770" spans="2:15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2"/>
    </row>
    <row r="771" spans="2:15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2"/>
    </row>
    <row r="772" spans="2:15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2"/>
    </row>
    <row r="773" spans="2:15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2"/>
    </row>
    <row r="774" spans="2:15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2"/>
    </row>
    <row r="775" spans="2:15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2"/>
    </row>
    <row r="776" spans="2:15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2"/>
    </row>
    <row r="777" spans="2:15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2"/>
    </row>
    <row r="778" spans="2:15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2"/>
    </row>
    <row r="779" spans="2:15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2"/>
    </row>
    <row r="780" spans="2:15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2"/>
    </row>
    <row r="781" spans="2:15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2"/>
    </row>
    <row r="782" spans="2:15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2"/>
    </row>
    <row r="783" spans="2:15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2"/>
    </row>
    <row r="784" spans="2:15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2"/>
    </row>
    <row r="785" spans="2:15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2"/>
    </row>
    <row r="786" spans="2:15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2"/>
    </row>
    <row r="787" spans="2:15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2"/>
    </row>
    <row r="788" spans="2:15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2"/>
    </row>
    <row r="789" spans="2:15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2"/>
    </row>
    <row r="790" spans="2:15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2"/>
    </row>
    <row r="791" spans="2:15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2"/>
    </row>
    <row r="792" spans="2:15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2"/>
    </row>
    <row r="793" spans="2:15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2"/>
    </row>
    <row r="794" spans="2:15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2"/>
    </row>
    <row r="795" spans="2:15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2"/>
    </row>
    <row r="796" spans="2:15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2"/>
    </row>
    <row r="797" spans="2:15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2"/>
    </row>
    <row r="798" spans="2:15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2"/>
    </row>
    <row r="799" spans="2:15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2"/>
    </row>
    <row r="800" spans="2:15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2"/>
    </row>
    <row r="801" spans="2:15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2"/>
    </row>
    <row r="802" spans="2:15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2"/>
    </row>
    <row r="803" spans="2:15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2"/>
    </row>
    <row r="804" spans="2:15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2"/>
    </row>
    <row r="805" spans="2:15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2"/>
    </row>
    <row r="806" spans="2:15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2"/>
    </row>
    <row r="807" spans="2:15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2"/>
    </row>
    <row r="808" spans="2:15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2"/>
    </row>
    <row r="809" spans="2:15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2"/>
    </row>
    <row r="810" spans="2:15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2"/>
    </row>
    <row r="811" spans="2:15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2"/>
    </row>
    <row r="812" spans="2:15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2"/>
    </row>
    <row r="813" spans="2:15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2"/>
    </row>
    <row r="814" spans="2:15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2"/>
    </row>
    <row r="815" spans="2:15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2"/>
    </row>
    <row r="816" spans="2:15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2"/>
    </row>
    <row r="817" spans="2:15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2"/>
    </row>
    <row r="818" spans="2:15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2"/>
    </row>
    <row r="819" spans="2:15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2"/>
    </row>
    <row r="820" spans="2:15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2"/>
    </row>
    <row r="821" spans="2:15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2"/>
    </row>
    <row r="822" spans="2:15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2"/>
    </row>
    <row r="823" spans="2:15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2"/>
    </row>
    <row r="824" spans="2:15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2"/>
    </row>
    <row r="825" spans="2:15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2"/>
    </row>
    <row r="826" spans="2:15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2"/>
    </row>
    <row r="827" spans="2:15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2"/>
    </row>
    <row r="828" spans="2:15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2"/>
    </row>
    <row r="829" spans="2:15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2"/>
    </row>
    <row r="830" spans="2:15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2"/>
    </row>
    <row r="831" spans="2:15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2"/>
    </row>
    <row r="832" spans="2:15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2"/>
    </row>
    <row r="833" spans="2:15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2"/>
    </row>
    <row r="834" spans="2:15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2"/>
    </row>
    <row r="835" spans="2:15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2"/>
    </row>
    <row r="836" spans="2:15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2"/>
    </row>
    <row r="837" spans="2:15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2"/>
    </row>
    <row r="838" spans="2:15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2"/>
    </row>
    <row r="839" spans="2:15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2"/>
    </row>
    <row r="840" spans="2:15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2"/>
    </row>
    <row r="841" spans="2:15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2"/>
    </row>
    <row r="842" spans="2:15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2"/>
    </row>
    <row r="843" spans="2:15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2"/>
    </row>
    <row r="844" spans="2:15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2"/>
    </row>
    <row r="845" spans="2:15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2"/>
    </row>
    <row r="846" spans="2:15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2"/>
    </row>
    <row r="847" spans="2:15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2"/>
    </row>
    <row r="848" spans="2:15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2"/>
    </row>
    <row r="849" spans="2:15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2"/>
    </row>
    <row r="850" spans="2:15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2"/>
    </row>
    <row r="851" spans="2:15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2"/>
    </row>
    <row r="852" spans="2:15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2"/>
    </row>
    <row r="853" spans="2:15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2"/>
    </row>
    <row r="854" spans="2:15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2"/>
    </row>
    <row r="855" spans="2:15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2"/>
    </row>
    <row r="856" spans="2:15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2"/>
    </row>
    <row r="857" spans="2:15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2"/>
    </row>
    <row r="858" spans="2:15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2"/>
    </row>
    <row r="859" spans="2:15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2"/>
    </row>
    <row r="860" spans="2:15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2"/>
    </row>
    <row r="861" spans="2:15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2"/>
    </row>
    <row r="862" spans="2:15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2"/>
    </row>
    <row r="863" spans="2:15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2"/>
    </row>
    <row r="864" spans="2:15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2"/>
    </row>
    <row r="865" spans="2:15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2"/>
    </row>
    <row r="866" spans="2:15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2"/>
    </row>
    <row r="867" spans="2:15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2"/>
    </row>
    <row r="868" spans="2:15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2"/>
    </row>
    <row r="869" spans="2:15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2"/>
    </row>
    <row r="870" spans="2:15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2"/>
    </row>
    <row r="871" spans="2:15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2"/>
    </row>
    <row r="872" spans="2:15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2"/>
    </row>
    <row r="873" spans="2:15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2"/>
    </row>
    <row r="874" spans="2:15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2"/>
    </row>
    <row r="875" spans="2:15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2"/>
    </row>
    <row r="876" spans="2:15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2"/>
    </row>
    <row r="877" spans="2:15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2"/>
    </row>
    <row r="878" spans="2:15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2"/>
    </row>
    <row r="879" spans="2:15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2"/>
    </row>
    <row r="880" spans="2:15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2"/>
    </row>
    <row r="881" spans="2:15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2"/>
    </row>
    <row r="882" spans="2:15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2"/>
    </row>
    <row r="883" spans="2:15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2"/>
    </row>
    <row r="884" spans="2:15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2"/>
    </row>
    <row r="885" spans="2:15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2"/>
    </row>
    <row r="886" spans="2:15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2"/>
    </row>
    <row r="887" spans="2:15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2"/>
    </row>
    <row r="888" spans="2:15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2"/>
    </row>
    <row r="889" spans="2:15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2"/>
    </row>
    <row r="890" spans="2:15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2"/>
    </row>
    <row r="891" spans="2:15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2"/>
    </row>
    <row r="892" spans="2:15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2"/>
    </row>
    <row r="893" spans="2:15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2"/>
    </row>
    <row r="894" spans="2:15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2"/>
    </row>
    <row r="895" spans="2:15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2"/>
    </row>
    <row r="896" spans="2:15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2"/>
    </row>
    <row r="897" spans="2:15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2"/>
    </row>
    <row r="898" spans="2:15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2"/>
    </row>
    <row r="899" spans="2:15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2"/>
    </row>
    <row r="900" spans="2:15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2"/>
    </row>
    <row r="901" spans="2:15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2"/>
    </row>
    <row r="902" spans="2:15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2"/>
    </row>
    <row r="903" spans="2:15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2"/>
    </row>
    <row r="904" spans="2:15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2"/>
    </row>
    <row r="905" spans="2:15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2"/>
    </row>
    <row r="906" spans="2:15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2"/>
    </row>
    <row r="907" spans="2:15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2"/>
    </row>
    <row r="908" spans="2:15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2"/>
    </row>
    <row r="909" spans="2:15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2"/>
    </row>
    <row r="910" spans="2:15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2"/>
    </row>
    <row r="911" spans="2:15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2"/>
    </row>
    <row r="912" spans="2:15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2"/>
    </row>
    <row r="913" spans="2:15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2"/>
    </row>
    <row r="914" spans="2:15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2"/>
    </row>
    <row r="915" spans="2:15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2"/>
    </row>
    <row r="916" spans="2:15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2"/>
    </row>
    <row r="917" spans="2:15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2"/>
    </row>
    <row r="918" spans="2:15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2"/>
    </row>
    <row r="919" spans="2:15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2"/>
    </row>
    <row r="920" spans="2:15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2"/>
    </row>
    <row r="921" spans="2:15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2"/>
    </row>
    <row r="922" spans="2:15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2"/>
    </row>
    <row r="923" spans="2:15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2"/>
    </row>
    <row r="924" spans="2:15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2"/>
    </row>
    <row r="925" spans="2:15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2"/>
    </row>
    <row r="926" spans="2:15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2"/>
    </row>
    <row r="927" spans="2:15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2"/>
    </row>
    <row r="928" spans="2:15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2"/>
    </row>
    <row r="929" spans="2:15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2"/>
    </row>
    <row r="930" spans="2:15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2"/>
    </row>
    <row r="931" spans="2:15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2"/>
    </row>
    <row r="932" spans="2:15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2"/>
    </row>
    <row r="933" spans="2:15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2"/>
    </row>
    <row r="934" spans="2:15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2"/>
    </row>
    <row r="935" spans="2:15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2"/>
    </row>
    <row r="936" spans="2:15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2"/>
    </row>
    <row r="937" spans="2:15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2"/>
    </row>
    <row r="938" spans="2:15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2"/>
    </row>
    <row r="939" spans="2:15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2"/>
    </row>
    <row r="940" spans="2:15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2"/>
    </row>
    <row r="941" spans="2:15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2"/>
    </row>
    <row r="942" spans="2:15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2"/>
    </row>
    <row r="943" spans="2:15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2"/>
    </row>
    <row r="944" spans="2:15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2"/>
    </row>
    <row r="945" spans="2:15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2"/>
    </row>
    <row r="946" spans="2:15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2"/>
    </row>
    <row r="947" spans="2:15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2"/>
    </row>
    <row r="948" spans="2:15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2"/>
    </row>
    <row r="949" spans="2:15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2"/>
    </row>
    <row r="950" spans="2:15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2"/>
    </row>
    <row r="951" spans="2:15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2"/>
    </row>
    <row r="952" spans="2:15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2"/>
    </row>
    <row r="953" spans="2:15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2"/>
    </row>
    <row r="954" spans="2:15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2"/>
    </row>
    <row r="955" spans="2:15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2"/>
    </row>
    <row r="956" spans="2:15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2"/>
    </row>
    <row r="957" spans="2:15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2"/>
    </row>
    <row r="958" spans="2:15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2"/>
    </row>
    <row r="959" spans="2:15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2"/>
    </row>
    <row r="960" spans="2:15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2"/>
    </row>
    <row r="961" spans="2:15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2"/>
    </row>
    <row r="962" spans="2:15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2"/>
    </row>
    <row r="963" spans="2:15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2"/>
    </row>
    <row r="964" spans="2:15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2"/>
    </row>
    <row r="965" spans="2:15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2"/>
    </row>
    <row r="966" spans="2:15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2"/>
    </row>
    <row r="967" spans="2:15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2"/>
    </row>
    <row r="968" spans="2:15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2"/>
    </row>
    <row r="969" spans="2:15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2"/>
    </row>
    <row r="970" spans="2:15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2"/>
    </row>
    <row r="971" spans="2:15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2"/>
    </row>
    <row r="972" spans="2:15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2"/>
    </row>
    <row r="973" spans="2:15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2"/>
    </row>
    <row r="974" spans="2:15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2"/>
    </row>
    <row r="975" spans="2:15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2"/>
    </row>
    <row r="976" spans="2:15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2"/>
    </row>
    <row r="977" spans="2:15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2"/>
    </row>
    <row r="978" spans="2:15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2"/>
    </row>
    <row r="979" spans="2:15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2"/>
    </row>
    <row r="980" spans="2:15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"/>
      <c r="O980" s="2"/>
    </row>
    <row r="981" spans="2:15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"/>
      <c r="O981" s="2"/>
    </row>
    <row r="982" spans="2:15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"/>
      <c r="O982" s="2"/>
    </row>
    <row r="983" spans="2:15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"/>
      <c r="O983" s="2"/>
    </row>
    <row r="984" spans="2:15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"/>
      <c r="O984" s="2"/>
    </row>
    <row r="985" spans="2:15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"/>
      <c r="O985" s="2"/>
    </row>
    <row r="986" spans="2:15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"/>
      <c r="O986" s="2"/>
    </row>
    <row r="987" spans="2:15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"/>
      <c r="O987" s="2"/>
    </row>
    <row r="988" spans="2:15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"/>
      <c r="O988" s="2"/>
    </row>
    <row r="989" spans="2:15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"/>
      <c r="O989" s="2"/>
    </row>
    <row r="990" spans="2:15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"/>
      <c r="O990" s="2"/>
    </row>
    <row r="991" spans="2:15" ht="15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"/>
      <c r="O991" s="2"/>
    </row>
    <row r="992" spans="2:15" ht="15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"/>
      <c r="O992" s="2"/>
    </row>
    <row r="993" spans="2:15" ht="15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"/>
      <c r="O993" s="2"/>
    </row>
    <row r="994" spans="2:15" ht="15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"/>
      <c r="O994" s="2"/>
    </row>
    <row r="995" spans="2:15" ht="15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2"/>
    </row>
    <row r="996" spans="2:15" ht="15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2"/>
    </row>
    <row r="997" spans="2:15" ht="15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"/>
      <c r="O997" s="2"/>
    </row>
    <row r="998" spans="2:15" ht="15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"/>
      <c r="O998" s="2"/>
    </row>
    <row r="999" spans="2:15" ht="15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"/>
      <c r="O999" s="2"/>
    </row>
    <row r="1000" spans="2:15" ht="15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"/>
      <c r="O1000" s="2"/>
    </row>
  </sheetData>
  <mergeCells count="5">
    <mergeCell ref="A3:N3"/>
    <mergeCell ref="A4:N4"/>
    <mergeCell ref="A5:N5"/>
    <mergeCell ref="A6:N6"/>
    <mergeCell ref="A7:N7"/>
  </mergeCells>
  <pageMargins left="0.25" right="0.25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2024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dcterms:created xsi:type="dcterms:W3CDTF">2018-04-17T18:57:16Z</dcterms:created>
  <dcterms:modified xsi:type="dcterms:W3CDTF">2025-01-09T16:35:42Z</dcterms:modified>
</cp:coreProperties>
</file>